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Tabelle1" sheetId="1" r:id="rId1"/>
    <sheet name="Tabelle2" sheetId="2" r:id="rId2"/>
    <sheet name="Tabelle3" sheetId="3" r:id="rId3"/>
  </sheets>
  <definedNames/>
  <calcPr fullCalcOnLoad="1"/>
</workbook>
</file>

<file path=xl/comments1.xml><?xml version="1.0" encoding="utf-8"?>
<comments xmlns="http://schemas.openxmlformats.org/spreadsheetml/2006/main">
  <authors>
    <author>Renate Dylla</author>
  </authors>
  <commentList>
    <comment ref="E3" authorId="0">
      <text>
        <r>
          <rPr>
            <b/>
            <sz val="8"/>
            <rFont val="Tahoma"/>
            <family val="0"/>
          </rPr>
          <t>Renate Dylla:</t>
        </r>
        <r>
          <rPr>
            <sz val="8"/>
            <rFont val="Tahoma"/>
            <family val="0"/>
          </rPr>
          <t xml:space="preserve">
Tragen Sie hier die gewünschte Menge ein!</t>
        </r>
      </text>
    </comment>
    <comment ref="C6"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7"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8"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9"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10"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11"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12"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13"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14"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16"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17"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18"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19"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20"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21"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22" authorId="0">
      <text>
        <r>
          <rPr>
            <b/>
            <sz val="8"/>
            <rFont val="Tahoma"/>
            <family val="0"/>
          </rPr>
          <t>Renate Dylla:</t>
        </r>
        <r>
          <rPr>
            <sz val="8"/>
            <rFont val="Tahoma"/>
            <family val="0"/>
          </rPr>
          <t xml:space="preserve">
Die Prozentzahlen sind den Rezepten zu entnehmen.
Wenn die nötigen gelben Kästchen ausgefüllt sind, werden die weiteren Werte automatisch errechnet.</t>
        </r>
      </text>
    </comment>
    <comment ref="C23" authorId="0">
      <text>
        <r>
          <rPr>
            <b/>
            <sz val="8"/>
            <rFont val="Tahoma"/>
            <family val="0"/>
          </rPr>
          <t>Renate Dylla:</t>
        </r>
        <r>
          <rPr>
            <sz val="8"/>
            <rFont val="Tahoma"/>
            <family val="0"/>
          </rPr>
          <t xml:space="preserve">
Achtung! Kontrollzeile zeigt Rezeptmängel auf!</t>
        </r>
      </text>
    </comment>
    <comment ref="E23" authorId="0">
      <text>
        <r>
          <rPr>
            <b/>
            <sz val="8"/>
            <rFont val="Tahoma"/>
            <family val="0"/>
          </rPr>
          <t>Renate Dylla:</t>
        </r>
        <r>
          <rPr>
            <sz val="8"/>
            <rFont val="Tahoma"/>
            <family val="0"/>
          </rPr>
          <t xml:space="preserve">
Achtung! Kontrollzeile zeigt Rezeptmängel auf!</t>
        </r>
      </text>
    </comment>
    <comment ref="F23" authorId="0">
      <text>
        <r>
          <rPr>
            <b/>
            <sz val="8"/>
            <rFont val="Tahoma"/>
            <family val="0"/>
          </rPr>
          <t>Renate Dylla:</t>
        </r>
        <r>
          <rPr>
            <sz val="8"/>
            <rFont val="Tahoma"/>
            <family val="0"/>
          </rPr>
          <t xml:space="preserve">
Achtung! Kontrollzeile zeigt Rezeptmängel auf!</t>
        </r>
      </text>
    </comment>
    <comment ref="C25" authorId="0">
      <text>
        <r>
          <rPr>
            <b/>
            <sz val="8"/>
            <rFont val="Tahoma"/>
            <family val="0"/>
          </rPr>
          <t>Renate Dylla:</t>
        </r>
        <r>
          <rPr>
            <sz val="8"/>
            <rFont val="Tahoma"/>
            <family val="0"/>
          </rPr>
          <t xml:space="preserve">
Die Zugabenmengen pro kg Fleisch und Fett müssen eingetragen werden.
Es wird möglichst viel Salz für das Brät verwendet (bessere Bindung) und die Einlagen nur mit der halben Menge gesalzen. Gewürze und andere Zutaten werden auf die Gesamtmasse berechnet.</t>
        </r>
      </text>
    </comment>
    <comment ref="C26" authorId="0">
      <text>
        <r>
          <rPr>
            <b/>
            <sz val="8"/>
            <rFont val="Tahoma"/>
            <family val="0"/>
          </rPr>
          <t>Renate Dylla:</t>
        </r>
        <r>
          <rPr>
            <sz val="8"/>
            <rFont val="Tahoma"/>
            <family val="0"/>
          </rPr>
          <t xml:space="preserve">
Die Zugabemengen pro kg Fleisch und Fett müssen eingetragen werden.</t>
        </r>
      </text>
    </comment>
    <comment ref="C27" authorId="0">
      <text>
        <r>
          <rPr>
            <b/>
            <sz val="8"/>
            <rFont val="Tahoma"/>
            <family val="0"/>
          </rPr>
          <t>Renate Dylla:</t>
        </r>
        <r>
          <rPr>
            <sz val="8"/>
            <rFont val="Tahoma"/>
            <family val="0"/>
          </rPr>
          <t xml:space="preserve">
Die Zugabemengen pro kg Fleisch und Fett müssen eingetragen werden.</t>
        </r>
      </text>
    </comment>
    <comment ref="C28" authorId="0">
      <text>
        <r>
          <rPr>
            <b/>
            <sz val="8"/>
            <rFont val="Tahoma"/>
            <family val="0"/>
          </rPr>
          <t>Renate Dylla:</t>
        </r>
        <r>
          <rPr>
            <sz val="8"/>
            <rFont val="Tahoma"/>
            <family val="0"/>
          </rPr>
          <t xml:space="preserve">
Die Zugabemengen pro kg Fleisch und Fett müssen eingetragen werden.</t>
        </r>
      </text>
    </comment>
    <comment ref="C29" authorId="0">
      <text>
        <r>
          <rPr>
            <b/>
            <sz val="8"/>
            <rFont val="Tahoma"/>
            <family val="0"/>
          </rPr>
          <t>Renate Dylla:</t>
        </r>
        <r>
          <rPr>
            <sz val="8"/>
            <rFont val="Tahoma"/>
            <family val="0"/>
          </rPr>
          <t xml:space="preserve">
Die Zugabemengen pro kg Fleisch und Fett müssen eingetragen werden.</t>
        </r>
      </text>
    </comment>
    <comment ref="C30" authorId="0">
      <text>
        <r>
          <rPr>
            <b/>
            <sz val="8"/>
            <rFont val="Tahoma"/>
            <family val="0"/>
          </rPr>
          <t>Renate Dylla:</t>
        </r>
        <r>
          <rPr>
            <sz val="8"/>
            <rFont val="Tahoma"/>
            <family val="0"/>
          </rPr>
          <t xml:space="preserve">
Die Zugabemengen pro kg Fleisch und Fett müssen eingetragen werden.</t>
        </r>
      </text>
    </comment>
    <comment ref="C31" authorId="0">
      <text>
        <r>
          <rPr>
            <b/>
            <sz val="8"/>
            <rFont val="Tahoma"/>
            <family val="0"/>
          </rPr>
          <t>Renate Dylla:</t>
        </r>
        <r>
          <rPr>
            <sz val="8"/>
            <rFont val="Tahoma"/>
            <family val="0"/>
          </rPr>
          <t xml:space="preserve">
Die Anzahl der Därme errechnet sich aus Materialgewicht geteilt durch Füllmenge pro Darm.</t>
        </r>
      </text>
    </comment>
    <comment ref="F34" authorId="0">
      <text>
        <r>
          <rPr>
            <b/>
            <sz val="8"/>
            <rFont val="Tahoma"/>
            <family val="0"/>
          </rPr>
          <t>Renate Dylla:</t>
        </r>
        <r>
          <rPr>
            <sz val="8"/>
            <rFont val="Tahoma"/>
            <family val="0"/>
          </rPr>
          <t xml:space="preserve">
Die Menge wird von oben übernommen!</t>
        </r>
      </text>
    </comment>
    <comment ref="E55" authorId="0">
      <text>
        <r>
          <rPr>
            <b/>
            <sz val="8"/>
            <rFont val="Tahoma"/>
            <family val="0"/>
          </rPr>
          <t>Renate Dylla:</t>
        </r>
        <r>
          <rPr>
            <sz val="8"/>
            <rFont val="Tahoma"/>
            <family val="0"/>
          </rPr>
          <t xml:space="preserve">
Die Kilopreise für die Zutaten müssen eingetragen werden!</t>
        </r>
      </text>
    </comment>
    <comment ref="E56" authorId="0">
      <text>
        <r>
          <rPr>
            <b/>
            <sz val="8"/>
            <rFont val="Tahoma"/>
            <family val="0"/>
          </rPr>
          <t>Renate Dylla:</t>
        </r>
        <r>
          <rPr>
            <sz val="8"/>
            <rFont val="Tahoma"/>
            <family val="0"/>
          </rPr>
          <t xml:space="preserve">
Die Kilopreise für die Zutaten müssen eingetragen werden!</t>
        </r>
      </text>
    </comment>
    <comment ref="E57" authorId="0">
      <text>
        <r>
          <rPr>
            <b/>
            <sz val="8"/>
            <rFont val="Tahoma"/>
            <family val="0"/>
          </rPr>
          <t>Renate Dylla:</t>
        </r>
        <r>
          <rPr>
            <sz val="8"/>
            <rFont val="Tahoma"/>
            <family val="0"/>
          </rPr>
          <t xml:space="preserve">
Die Kilopreise für die Zutaten müssen eingetragen werden!</t>
        </r>
      </text>
    </comment>
    <comment ref="E58" authorId="0">
      <text>
        <r>
          <rPr>
            <b/>
            <sz val="8"/>
            <rFont val="Tahoma"/>
            <family val="0"/>
          </rPr>
          <t>Renate Dylla:</t>
        </r>
        <r>
          <rPr>
            <sz val="8"/>
            <rFont val="Tahoma"/>
            <family val="0"/>
          </rPr>
          <t xml:space="preserve">
Die Kilopreise für die Zutaten müssen eingetragen werden!</t>
        </r>
      </text>
    </comment>
    <comment ref="E59" authorId="0">
      <text>
        <r>
          <rPr>
            <b/>
            <sz val="8"/>
            <rFont val="Tahoma"/>
            <family val="0"/>
          </rPr>
          <t>Renate Dylla:</t>
        </r>
        <r>
          <rPr>
            <sz val="8"/>
            <rFont val="Tahoma"/>
            <family val="0"/>
          </rPr>
          <t xml:space="preserve">
Die Kilopreise für die Zutaten müssen eingetragen werden!</t>
        </r>
      </text>
    </comment>
    <comment ref="E60" authorId="0">
      <text>
        <r>
          <rPr>
            <b/>
            <sz val="8"/>
            <rFont val="Tahoma"/>
            <family val="0"/>
          </rPr>
          <t>Renate Dylla:</t>
        </r>
        <r>
          <rPr>
            <sz val="8"/>
            <rFont val="Tahoma"/>
            <family val="0"/>
          </rPr>
          <t xml:space="preserve">
Die Kilopreise für die Zutaten müssen eingetragen werden!</t>
        </r>
      </text>
    </comment>
    <comment ref="E61" authorId="0">
      <text>
        <r>
          <rPr>
            <b/>
            <sz val="8"/>
            <rFont val="Tahoma"/>
            <family val="0"/>
          </rPr>
          <t>Renate Dylla:</t>
        </r>
        <r>
          <rPr>
            <sz val="8"/>
            <rFont val="Tahoma"/>
            <family val="0"/>
          </rPr>
          <t xml:space="preserve">
Der Preis pro Darm ist einzutragen.</t>
        </r>
      </text>
    </comment>
    <comment ref="F64" authorId="0">
      <text>
        <r>
          <rPr>
            <b/>
            <sz val="8"/>
            <rFont val="Tahoma"/>
            <family val="0"/>
          </rPr>
          <t>Renate Dylla:</t>
        </r>
        <r>
          <rPr>
            <sz val="8"/>
            <rFont val="Tahoma"/>
            <family val="0"/>
          </rPr>
          <t xml:space="preserve">
Die Fertigungskosten berechnen sich aus dem Gewicht von Fleisch und Fett mal dem Fertigungskostensatz</t>
        </r>
      </text>
    </comment>
    <comment ref="E86" authorId="0">
      <text>
        <r>
          <rPr>
            <b/>
            <sz val="8"/>
            <rFont val="Tahoma"/>
            <family val="0"/>
          </rPr>
          <t>Renate Dylla:</t>
        </r>
        <r>
          <rPr>
            <sz val="8"/>
            <rFont val="Tahoma"/>
            <family val="0"/>
          </rPr>
          <t xml:space="preserve">
Bitte die Preislisten aktualisieren! Die Kilopreise für die Wurstkalkulation werden von hier übernommen!</t>
        </r>
      </text>
    </comment>
    <comment ref="E97" authorId="0">
      <text>
        <r>
          <rPr>
            <b/>
            <sz val="8"/>
            <rFont val="Tahoma"/>
            <family val="0"/>
          </rPr>
          <t>Renate Dylla:</t>
        </r>
        <r>
          <rPr>
            <sz val="8"/>
            <rFont val="Tahoma"/>
            <family val="0"/>
          </rPr>
          <t xml:space="preserve">
Bitte die Preisliste aktualisieren! Die Kilopreise für die Wurstkalkulation werden von hier übernommen!</t>
        </r>
      </text>
    </comment>
    <comment ref="B64" authorId="0">
      <text>
        <r>
          <rPr>
            <b/>
            <sz val="8"/>
            <rFont val="Tahoma"/>
            <family val="0"/>
          </rPr>
          <t>Renate Dylla:</t>
        </r>
        <r>
          <rPr>
            <sz val="8"/>
            <rFont val="Tahoma"/>
            <family val="0"/>
          </rPr>
          <t xml:space="preserve">
Der vorgegebene Wert ist beispielhaft</t>
        </r>
      </text>
    </comment>
    <comment ref="B66" authorId="0">
      <text>
        <r>
          <rPr>
            <b/>
            <sz val="8"/>
            <rFont val="Tahoma"/>
            <family val="0"/>
          </rPr>
          <t>Renate Dylla:</t>
        </r>
        <r>
          <rPr>
            <sz val="8"/>
            <rFont val="Tahoma"/>
            <family val="0"/>
          </rPr>
          <t xml:space="preserve">
Der vorgegebene Wert ist beispielhaft</t>
        </r>
      </text>
    </comment>
    <comment ref="F66" authorId="0">
      <text>
        <r>
          <rPr>
            <b/>
            <sz val="8"/>
            <rFont val="Tahoma"/>
            <family val="0"/>
          </rPr>
          <t>Renate Dylla:</t>
        </r>
        <r>
          <rPr>
            <sz val="8"/>
            <rFont val="Tahoma"/>
            <family val="0"/>
          </rPr>
          <t xml:space="preserve">
Der vorgegebene Wert ist beispielhaft</t>
        </r>
      </text>
    </comment>
    <comment ref="F68" authorId="0">
      <text>
        <r>
          <rPr>
            <b/>
            <sz val="8"/>
            <rFont val="Tahoma"/>
            <family val="0"/>
          </rPr>
          <t>Renate Dylla:</t>
        </r>
        <r>
          <rPr>
            <sz val="8"/>
            <rFont val="Tahoma"/>
            <family val="0"/>
          </rPr>
          <t xml:space="preserve">
Der vorgegebene Wert ist beispielhaft</t>
        </r>
      </text>
    </comment>
    <comment ref="F70" authorId="0">
      <text>
        <r>
          <rPr>
            <b/>
            <sz val="8"/>
            <rFont val="Tahoma"/>
            <family val="0"/>
          </rPr>
          <t>Renate Dylla:</t>
        </r>
        <r>
          <rPr>
            <sz val="8"/>
            <rFont val="Tahoma"/>
            <family val="0"/>
          </rPr>
          <t xml:space="preserve">
Mehrwertsteuersatz von 7 oder 16 Prozent.</t>
        </r>
      </text>
    </comment>
    <comment ref="E37" authorId="0">
      <text>
        <r>
          <rPr>
            <b/>
            <sz val="8"/>
            <rFont val="Tahoma"/>
            <family val="0"/>
          </rPr>
          <t>Renate Dylla:</t>
        </r>
        <r>
          <rPr>
            <sz val="8"/>
            <rFont val="Tahoma"/>
            <family val="0"/>
          </rPr>
          <t xml:space="preserve">
Der Preis wird automatisch aus der Rohstoffpreisliste (Öko-Rindfleisch) übernommen.</t>
        </r>
      </text>
    </comment>
    <comment ref="E38" authorId="0">
      <text>
        <r>
          <rPr>
            <b/>
            <sz val="8"/>
            <rFont val="Tahoma"/>
            <family val="0"/>
          </rPr>
          <t>Renate Dylla:</t>
        </r>
        <r>
          <rPr>
            <sz val="8"/>
            <rFont val="Tahoma"/>
            <family val="0"/>
          </rPr>
          <t xml:space="preserve">
Der Preis wird automatisch aus der Rohstoffpreisliste (Öko-Rindfleisch) übernommen.</t>
        </r>
      </text>
    </comment>
    <comment ref="E39" authorId="0">
      <text>
        <r>
          <rPr>
            <b/>
            <sz val="8"/>
            <rFont val="Tahoma"/>
            <family val="0"/>
          </rPr>
          <t>Renate Dylla:</t>
        </r>
        <r>
          <rPr>
            <sz val="8"/>
            <rFont val="Tahoma"/>
            <family val="0"/>
          </rPr>
          <t xml:space="preserve">
Der Preis wird automatisch aus der Rohstoffpreisliste (Öko-Schweinefleisch) übernommen.</t>
        </r>
      </text>
    </comment>
    <comment ref="E40" authorId="0">
      <text>
        <r>
          <rPr>
            <b/>
            <sz val="8"/>
            <rFont val="Tahoma"/>
            <family val="0"/>
          </rPr>
          <t>Renate Dylla:</t>
        </r>
        <r>
          <rPr>
            <sz val="8"/>
            <rFont val="Tahoma"/>
            <family val="0"/>
          </rPr>
          <t xml:space="preserve">
Der Preis wird automatisch aus der Rohstoffpreisliste (Öko-Schweinefleisch) übernommen.</t>
        </r>
      </text>
    </comment>
    <comment ref="E41" authorId="0">
      <text>
        <r>
          <rPr>
            <b/>
            <sz val="8"/>
            <rFont val="Tahoma"/>
            <family val="0"/>
          </rPr>
          <t>Renate Dylla:</t>
        </r>
        <r>
          <rPr>
            <sz val="8"/>
            <rFont val="Tahoma"/>
            <family val="0"/>
          </rPr>
          <t xml:space="preserve">
Der Preis wird automatisch aus der Rohstoffpreisliste (Öko-Schweinefleisch) übernommen.</t>
        </r>
      </text>
    </comment>
    <comment ref="E42" authorId="0">
      <text>
        <r>
          <rPr>
            <b/>
            <sz val="8"/>
            <rFont val="Tahoma"/>
            <family val="0"/>
          </rPr>
          <t>Renate Dylla:</t>
        </r>
        <r>
          <rPr>
            <sz val="8"/>
            <rFont val="Tahoma"/>
            <family val="0"/>
          </rPr>
          <t xml:space="preserve">
Der Preis wird automatisch aus der Rohstoffpreisliste (Öko-Schweinefleisch) übernommen.</t>
        </r>
      </text>
    </comment>
    <comment ref="E43" authorId="0">
      <text>
        <r>
          <rPr>
            <b/>
            <sz val="8"/>
            <rFont val="Tahoma"/>
            <family val="0"/>
          </rPr>
          <t>Renate Dylla:</t>
        </r>
        <r>
          <rPr>
            <sz val="8"/>
            <rFont val="Tahoma"/>
            <family val="0"/>
          </rPr>
          <t xml:space="preserve">
Der Preis wird automatisch aus der Rohstoffpreisliste (Öko-Schweinefleisch) übernommen.</t>
        </r>
      </text>
    </comment>
    <comment ref="E44" authorId="0">
      <text>
        <r>
          <rPr>
            <b/>
            <sz val="8"/>
            <rFont val="Tahoma"/>
            <family val="0"/>
          </rPr>
          <t>Renate Dylla:</t>
        </r>
        <r>
          <rPr>
            <sz val="8"/>
            <rFont val="Tahoma"/>
            <family val="0"/>
          </rPr>
          <t xml:space="preserve">
Der Preis wird automatisch aus der Rohstoffpreisliste (Öko-Schweinefleisch) übernommen.</t>
        </r>
      </text>
    </comment>
    <comment ref="E45" authorId="0">
      <text>
        <r>
          <rPr>
            <b/>
            <sz val="8"/>
            <rFont val="Tahoma"/>
            <family val="0"/>
          </rPr>
          <t>Renate Dylla:</t>
        </r>
        <r>
          <rPr>
            <sz val="8"/>
            <rFont val="Tahoma"/>
            <family val="0"/>
          </rPr>
          <t xml:space="preserve">
Der vorgegebene Wert ist beispielhaft</t>
        </r>
      </text>
    </comment>
    <comment ref="E47" authorId="0">
      <text>
        <r>
          <rPr>
            <b/>
            <sz val="8"/>
            <rFont val="Tahoma"/>
            <family val="0"/>
          </rPr>
          <t>Renate Dylla:</t>
        </r>
        <r>
          <rPr>
            <sz val="8"/>
            <rFont val="Tahoma"/>
            <family val="0"/>
          </rPr>
          <t xml:space="preserve">
Der Preis wird automatisch aus der Rohstoffpreisliste (Öko-Rindfleisch) übernommen.</t>
        </r>
      </text>
    </comment>
    <comment ref="E48" authorId="0">
      <text>
        <r>
          <rPr>
            <b/>
            <sz val="8"/>
            <rFont val="Tahoma"/>
            <family val="0"/>
          </rPr>
          <t>Renate Dylla:</t>
        </r>
        <r>
          <rPr>
            <sz val="8"/>
            <rFont val="Tahoma"/>
            <family val="0"/>
          </rPr>
          <t xml:space="preserve">
Der Preis wird automatisch aus der Rohstoffpreisliste (Öko-Schweinefleisch) übernommen.</t>
        </r>
      </text>
    </comment>
    <comment ref="E49" authorId="0">
      <text>
        <r>
          <rPr>
            <b/>
            <sz val="8"/>
            <rFont val="Tahoma"/>
            <family val="0"/>
          </rPr>
          <t>Renate Dylla:</t>
        </r>
        <r>
          <rPr>
            <sz val="8"/>
            <rFont val="Tahoma"/>
            <family val="0"/>
          </rPr>
          <t xml:space="preserve">
Der Preis wird automatisch aus der Rohstoffpreisliste (Öko-Schweinefleisch) übernommen.</t>
        </r>
      </text>
    </comment>
    <comment ref="E50" authorId="0">
      <text>
        <r>
          <rPr>
            <b/>
            <sz val="8"/>
            <rFont val="Tahoma"/>
            <family val="0"/>
          </rPr>
          <t>Renate Dylla:</t>
        </r>
        <r>
          <rPr>
            <sz val="8"/>
            <rFont val="Tahoma"/>
            <family val="0"/>
          </rPr>
          <t xml:space="preserve">
Der Preis wird automatisch aus der Rohstoffpreisliste (Öko-Schweinefleisch) übernommen.</t>
        </r>
      </text>
    </comment>
    <comment ref="E51" authorId="0">
      <text>
        <r>
          <rPr>
            <b/>
            <sz val="8"/>
            <rFont val="Tahoma"/>
            <family val="0"/>
          </rPr>
          <t>Renate Dylla:</t>
        </r>
        <r>
          <rPr>
            <sz val="8"/>
            <rFont val="Tahoma"/>
            <family val="0"/>
          </rPr>
          <t xml:space="preserve">
Der Preis wird automatisch aus der Rohstoffpreisliste (Öko-Schweinefleisch) übernommen.</t>
        </r>
      </text>
    </comment>
    <comment ref="E52" authorId="0">
      <text>
        <r>
          <rPr>
            <b/>
            <sz val="8"/>
            <rFont val="Tahoma"/>
            <family val="0"/>
          </rPr>
          <t>Renate Dylla:</t>
        </r>
        <r>
          <rPr>
            <sz val="8"/>
            <rFont val="Tahoma"/>
            <family val="0"/>
          </rPr>
          <t xml:space="preserve">
Der Preis wird automatisch aus der Rohstoffpreisliste (Öko-Schweinefleisch) übernommen.</t>
        </r>
      </text>
    </comment>
    <comment ref="E53" authorId="0">
      <text>
        <r>
          <rPr>
            <b/>
            <sz val="8"/>
            <rFont val="Tahoma"/>
            <family val="0"/>
          </rPr>
          <t>Renate Dylla:</t>
        </r>
        <r>
          <rPr>
            <sz val="8"/>
            <rFont val="Tahoma"/>
            <family val="0"/>
          </rPr>
          <t xml:space="preserve">
Der Preis wird automatisch aus der Rohstoffpreisliste (Öko-Schweinefleisch) übernommen.</t>
        </r>
      </text>
    </comment>
  </commentList>
</comments>
</file>

<file path=xl/sharedStrings.xml><?xml version="1.0" encoding="utf-8"?>
<sst xmlns="http://schemas.openxmlformats.org/spreadsheetml/2006/main" count="173" uniqueCount="87">
  <si>
    <t>Materialberechnung für Öko-Brühwurst</t>
  </si>
  <si>
    <t>R II</t>
  </si>
  <si>
    <t>R III</t>
  </si>
  <si>
    <t>S II</t>
  </si>
  <si>
    <t>S III</t>
  </si>
  <si>
    <t>S VI</t>
  </si>
  <si>
    <t>S VII</t>
  </si>
  <si>
    <t>S VIII</t>
  </si>
  <si>
    <t>S I</t>
  </si>
  <si>
    <t>S IV</t>
  </si>
  <si>
    <t>S V</t>
  </si>
  <si>
    <t>Gewürze</t>
  </si>
  <si>
    <t>Därme</t>
  </si>
  <si>
    <t>Herzustellende Masse laut Rezept</t>
  </si>
  <si>
    <t>Eis</t>
  </si>
  <si>
    <t>Salz für Einlagen</t>
  </si>
  <si>
    <t>Füllmenge in kg</t>
  </si>
  <si>
    <t xml:space="preserve">Salz für Brät </t>
  </si>
  <si>
    <t xml:space="preserve">Zitrat </t>
  </si>
  <si>
    <t xml:space="preserve">Sonstige Zutaten </t>
  </si>
  <si>
    <t>kg</t>
  </si>
  <si>
    <t>Stück</t>
  </si>
  <si>
    <t>Gesamtgewicht</t>
  </si>
  <si>
    <t>Sortierung</t>
  </si>
  <si>
    <t>Angaben laut Rezept</t>
  </si>
  <si>
    <t>g</t>
  </si>
  <si>
    <t>Abzuwiegende Menge</t>
  </si>
  <si>
    <t>Achtung</t>
  </si>
  <si>
    <t>S IX</t>
  </si>
  <si>
    <t>Käse, Gemüse u. ä.</t>
  </si>
  <si>
    <t>Sonstige Zutaten</t>
  </si>
  <si>
    <t>Gewicht in kg</t>
  </si>
  <si>
    <t>Benötigtes Material</t>
  </si>
  <si>
    <t>Preis pro kg</t>
  </si>
  <si>
    <t>R I</t>
  </si>
  <si>
    <t>Öko-Rindfleisch</t>
  </si>
  <si>
    <t>Durchschnittspreis/kg</t>
  </si>
  <si>
    <t>Faktor</t>
  </si>
  <si>
    <t>Preis</t>
  </si>
  <si>
    <t>Abschnitte R I</t>
  </si>
  <si>
    <t>Abschnitte R II</t>
  </si>
  <si>
    <t>Abschnitte R III</t>
  </si>
  <si>
    <t>Abschnitte R IV</t>
  </si>
  <si>
    <t>Abschnitte R V</t>
  </si>
  <si>
    <t>Öko-Schweinefleisch</t>
  </si>
  <si>
    <t xml:space="preserve">S I (magere, sehnenarme Abschnitte) </t>
  </si>
  <si>
    <t>S II sehnenfrei mit 5 % sichtbarem Fett)</t>
  </si>
  <si>
    <t>S III ( magere, sehnige Abschnitte)</t>
  </si>
  <si>
    <t>S IV (magere Bauchabschnitte)</t>
  </si>
  <si>
    <t>S V (kernige Bauchabschnitte)</t>
  </si>
  <si>
    <t>S VI (Backen- und magere Wammenabschnitte)</t>
  </si>
  <si>
    <t>S VII (Kammspeck ohne Schwarte)</t>
  </si>
  <si>
    <t>S VIII (Rückenspeck ohne Schwarte)</t>
  </si>
  <si>
    <t>S IX (Fettabschnitt von Bug und Schinken)</t>
  </si>
  <si>
    <t>S X (schmalzige Fettabschnitte)</t>
  </si>
  <si>
    <t>S11 Schweinemasken</t>
  </si>
  <si>
    <t>Materialgewicht</t>
  </si>
  <si>
    <t>Materialpreis</t>
  </si>
  <si>
    <t>Herstellungsverlust</t>
  </si>
  <si>
    <t>Fertigungskosten</t>
  </si>
  <si>
    <t>Fertiggewicht</t>
  </si>
  <si>
    <t>Fertigungspreis</t>
  </si>
  <si>
    <t>Verkaufsverlust</t>
  </si>
  <si>
    <t>Gemeinkosten</t>
  </si>
  <si>
    <t>Verkaufsgewicht</t>
  </si>
  <si>
    <t>Selbstkostenpreis</t>
  </si>
  <si>
    <t>Gewinn</t>
  </si>
  <si>
    <t>MwSt</t>
  </si>
  <si>
    <t>BruttoVP pro kg</t>
  </si>
  <si>
    <t xml:space="preserve">In die Wurstkalkulation sind die nötigen Materialien, Kosten, Verluste und der </t>
  </si>
  <si>
    <t xml:space="preserve"> Preis</t>
  </si>
  <si>
    <t>Därme/Stück</t>
  </si>
  <si>
    <t>angestrebte Gewinn in die gelben Kästchen einzusetzen.</t>
  </si>
  <si>
    <t>Den Preis für die einzelnen Fleischsortierungen erhält  man automatisch, wenn man den</t>
  </si>
  <si>
    <t xml:space="preserve">Durchschnittspreis für Rind und Schweinefleisch, den man in den jeweiligen  </t>
  </si>
  <si>
    <t>Fleischkalkulationen errechnet hat, in die unten stehenden Tabellen einsetzt.</t>
  </si>
  <si>
    <t>Diese Werte werden dann vom Programm in die Wurstkalkulation übernommen</t>
  </si>
  <si>
    <t>und beim Eintragen der Kilogrammwerte aktiviert.</t>
  </si>
  <si>
    <t>Gelb unterlegte Kästchen müssen ausgefüllt werden!</t>
  </si>
  <si>
    <t>Kalkulation Öko-Brühwurst</t>
  </si>
  <si>
    <t>Einlagematerial</t>
  </si>
  <si>
    <t>Brätmaterial</t>
  </si>
  <si>
    <t>Nettoverkaufspreis</t>
  </si>
  <si>
    <t>Bruttoverkaufspreis</t>
  </si>
  <si>
    <t>Gemüse u. ä.</t>
  </si>
  <si>
    <r>
      <t>Rohstoffpreise</t>
    </r>
    <r>
      <rPr>
        <sz val="16"/>
        <rFont val="Arial"/>
        <family val="2"/>
      </rPr>
      <t xml:space="preserve">  </t>
    </r>
  </si>
  <si>
    <t>(Durchschnittspreise laut Fleischkalkulation)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</si>
</sst>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 [$€-1]_-;\-* #,##0.00\ [$€-1]_-;_-* &quot;-&quot;??\ [$€-1]_-"/>
    <numFmt numFmtId="173" formatCode="0.000"/>
    <numFmt numFmtId="174" formatCode="#,##0.00\ &quot;€&quot;"/>
    <numFmt numFmtId="175" formatCode="_-* #,##0.000\ [$€-1]_-;\-* #,##0.000\ [$€-1]_-;_-* &quot;-&quot;???\ [$€-1]_-;_-@_-"/>
    <numFmt numFmtId="176" formatCode="#,##0.000\ &quot;€&quot;"/>
  </numFmts>
  <fonts count="22">
    <font>
      <sz val="10"/>
      <name val="Arial"/>
      <family val="0"/>
    </font>
    <font>
      <sz val="12"/>
      <name val="Arial"/>
      <family val="2"/>
    </font>
    <font>
      <b/>
      <sz val="12"/>
      <name val="Arial"/>
      <family val="2"/>
    </font>
    <font>
      <sz val="12"/>
      <color indexed="17"/>
      <name val="Forte"/>
      <family val="4"/>
    </font>
    <font>
      <b/>
      <sz val="12"/>
      <color indexed="10"/>
      <name val="Arial"/>
      <family val="2"/>
    </font>
    <font>
      <b/>
      <sz val="11"/>
      <color indexed="10"/>
      <name val="Forte"/>
      <family val="4"/>
    </font>
    <font>
      <sz val="12"/>
      <color indexed="10"/>
      <name val="Forte"/>
      <family val="4"/>
    </font>
    <font>
      <b/>
      <sz val="20"/>
      <name val="Arial"/>
      <family val="2"/>
    </font>
    <font>
      <b/>
      <sz val="10"/>
      <name val="Arial"/>
      <family val="2"/>
    </font>
    <font>
      <b/>
      <sz val="14"/>
      <name val="Arial"/>
      <family val="2"/>
    </font>
    <font>
      <b/>
      <sz val="11"/>
      <name val="Arial"/>
      <family val="2"/>
    </font>
    <font>
      <b/>
      <sz val="16"/>
      <name val="Andy"/>
      <family val="4"/>
    </font>
    <font>
      <b/>
      <sz val="16"/>
      <name val="Arial"/>
      <family val="0"/>
    </font>
    <font>
      <sz val="11"/>
      <name val="Arial"/>
      <family val="2"/>
    </font>
    <font>
      <sz val="16"/>
      <name val="Arial"/>
      <family val="2"/>
    </font>
    <font>
      <sz val="14"/>
      <color indexed="17"/>
      <name val="Forte"/>
      <family val="4"/>
    </font>
    <font>
      <b/>
      <sz val="14"/>
      <color indexed="10"/>
      <name val="Forte"/>
      <family val="4"/>
    </font>
    <font>
      <sz val="14"/>
      <name val="Arial"/>
      <family val="0"/>
    </font>
    <font>
      <sz val="14"/>
      <color indexed="10"/>
      <name val="Forte"/>
      <family val="4"/>
    </font>
    <font>
      <sz val="8"/>
      <name val="Tahoma"/>
      <family val="0"/>
    </font>
    <font>
      <b/>
      <sz val="8"/>
      <name val="Tahoma"/>
      <family val="0"/>
    </font>
    <font>
      <b/>
      <sz val="8"/>
      <name val="Arial"/>
      <family val="2"/>
    </font>
  </fonts>
  <fills count="5">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s>
  <borders count="22">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86">
    <xf numFmtId="0" fontId="0" fillId="0" borderId="0" xfId="0" applyAlignment="1">
      <alignment/>
    </xf>
    <xf numFmtId="0" fontId="1" fillId="0" borderId="0" xfId="0" applyFont="1" applyAlignment="1">
      <alignment/>
    </xf>
    <xf numFmtId="0" fontId="0" fillId="0" borderId="0" xfId="0" applyBorder="1" applyAlignment="1">
      <alignment/>
    </xf>
    <xf numFmtId="0" fontId="2" fillId="0" borderId="1" xfId="0" applyFont="1" applyBorder="1" applyAlignment="1">
      <alignment/>
    </xf>
    <xf numFmtId="0" fontId="0" fillId="0" borderId="2" xfId="0" applyBorder="1" applyAlignment="1">
      <alignment/>
    </xf>
    <xf numFmtId="0" fontId="0" fillId="0" borderId="3" xfId="0" applyBorder="1" applyAlignment="1">
      <alignment/>
    </xf>
    <xf numFmtId="0" fontId="2" fillId="0" borderId="0" xfId="0" applyFont="1" applyBorder="1" applyAlignment="1">
      <alignment/>
    </xf>
    <xf numFmtId="0" fontId="2" fillId="0" borderId="1" xfId="0" applyFont="1" applyFill="1" applyBorder="1" applyAlignment="1">
      <alignment/>
    </xf>
    <xf numFmtId="0" fontId="10" fillId="0" borderId="3" xfId="0" applyFont="1" applyFill="1" applyBorder="1" applyAlignment="1">
      <alignment/>
    </xf>
    <xf numFmtId="0" fontId="2" fillId="0" borderId="0" xfId="0" applyFont="1" applyAlignment="1">
      <alignment/>
    </xf>
    <xf numFmtId="0" fontId="0" fillId="0" borderId="2" xfId="0" applyFont="1" applyFill="1" applyBorder="1" applyAlignment="1">
      <alignment/>
    </xf>
    <xf numFmtId="0" fontId="10" fillId="0" borderId="4" xfId="0" applyFont="1" applyFill="1" applyBorder="1" applyAlignment="1">
      <alignment/>
    </xf>
    <xf numFmtId="172" fontId="2" fillId="0" borderId="4" xfId="17" applyFont="1" applyFill="1" applyBorder="1" applyAlignment="1">
      <alignment/>
    </xf>
    <xf numFmtId="0" fontId="0" fillId="0" borderId="4" xfId="0" applyBorder="1" applyAlignment="1">
      <alignment/>
    </xf>
    <xf numFmtId="9" fontId="0" fillId="0" borderId="4" xfId="0" applyNumberFormat="1" applyBorder="1" applyAlignment="1">
      <alignment/>
    </xf>
    <xf numFmtId="172" fontId="0" fillId="0" borderId="4" xfId="17" applyBorder="1" applyAlignment="1">
      <alignment/>
    </xf>
    <xf numFmtId="172" fontId="0" fillId="0" borderId="0" xfId="17" applyAlignment="1">
      <alignment/>
    </xf>
    <xf numFmtId="0" fontId="0" fillId="0" borderId="3" xfId="0" applyFill="1" applyBorder="1" applyAlignment="1">
      <alignment/>
    </xf>
    <xf numFmtId="0" fontId="10" fillId="0" borderId="2" xfId="0" applyFont="1" applyFill="1" applyBorder="1" applyAlignment="1">
      <alignment/>
    </xf>
    <xf numFmtId="0" fontId="0" fillId="0" borderId="5" xfId="0" applyBorder="1" applyAlignment="1">
      <alignment/>
    </xf>
    <xf numFmtId="0" fontId="0" fillId="0" borderId="1" xfId="0" applyBorder="1" applyAlignment="1">
      <alignment/>
    </xf>
    <xf numFmtId="9" fontId="0" fillId="0" borderId="2" xfId="0" applyNumberFormat="1" applyBorder="1" applyAlignment="1">
      <alignment/>
    </xf>
    <xf numFmtId="0" fontId="0" fillId="2" borderId="0" xfId="0" applyFill="1" applyBorder="1" applyAlignment="1">
      <alignment/>
    </xf>
    <xf numFmtId="2" fontId="0" fillId="2" borderId="0" xfId="0" applyNumberFormat="1" applyFill="1" applyBorder="1" applyAlignment="1">
      <alignment/>
    </xf>
    <xf numFmtId="2" fontId="1" fillId="0" borderId="6" xfId="0" applyNumberFormat="1" applyFont="1" applyFill="1" applyBorder="1" applyAlignment="1">
      <alignment/>
    </xf>
    <xf numFmtId="172" fontId="1" fillId="0" borderId="7" xfId="17" applyFont="1" applyFill="1" applyBorder="1" applyAlignment="1">
      <alignment/>
    </xf>
    <xf numFmtId="173" fontId="1" fillId="0" borderId="8" xfId="0" applyNumberFormat="1" applyFont="1" applyFill="1" applyBorder="1" applyAlignment="1">
      <alignment/>
    </xf>
    <xf numFmtId="9" fontId="1" fillId="3" borderId="0" xfId="0" applyNumberFormat="1" applyFont="1" applyFill="1" applyBorder="1" applyAlignment="1">
      <alignment/>
    </xf>
    <xf numFmtId="0" fontId="0" fillId="0" borderId="9" xfId="0" applyFill="1" applyBorder="1" applyAlignment="1">
      <alignment/>
    </xf>
    <xf numFmtId="0" fontId="8" fillId="0" borderId="8" xfId="0" applyFont="1" applyFill="1" applyBorder="1" applyAlignment="1">
      <alignment/>
    </xf>
    <xf numFmtId="174" fontId="1" fillId="3" borderId="0" xfId="0" applyNumberFormat="1" applyFont="1" applyFill="1" applyBorder="1" applyAlignment="1">
      <alignment/>
    </xf>
    <xf numFmtId="172" fontId="1" fillId="0" borderId="9" xfId="17"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9" fontId="1" fillId="3" borderId="0" xfId="0" applyNumberFormat="1" applyFont="1" applyFill="1" applyBorder="1" applyAlignment="1">
      <alignment/>
    </xf>
    <xf numFmtId="0" fontId="0" fillId="0" borderId="0" xfId="0" applyFill="1" applyBorder="1" applyAlignment="1">
      <alignment/>
    </xf>
    <xf numFmtId="173" fontId="2" fillId="0" borderId="8" xfId="0" applyNumberFormat="1" applyFont="1" applyFill="1" applyBorder="1" applyAlignment="1">
      <alignment/>
    </xf>
    <xf numFmtId="2" fontId="8" fillId="0" borderId="8" xfId="0" applyNumberFormat="1" applyFont="1" applyFill="1" applyBorder="1" applyAlignment="1">
      <alignment/>
    </xf>
    <xf numFmtId="9" fontId="0" fillId="0" borderId="9" xfId="0" applyNumberFormat="1" applyFill="1" applyBorder="1" applyAlignment="1">
      <alignment/>
    </xf>
    <xf numFmtId="0" fontId="2" fillId="0" borderId="0" xfId="0" applyFont="1" applyFill="1" applyBorder="1" applyAlignment="1">
      <alignment/>
    </xf>
    <xf numFmtId="173" fontId="1" fillId="0" borderId="10" xfId="0" applyNumberFormat="1" applyFont="1" applyFill="1" applyBorder="1" applyAlignment="1">
      <alignment/>
    </xf>
    <xf numFmtId="0" fontId="1" fillId="0" borderId="11" xfId="0" applyFont="1" applyFill="1" applyBorder="1" applyAlignment="1">
      <alignment/>
    </xf>
    <xf numFmtId="0" fontId="0" fillId="0" borderId="11" xfId="0" applyFill="1" applyBorder="1" applyAlignment="1">
      <alignment/>
    </xf>
    <xf numFmtId="9" fontId="0" fillId="0" borderId="12" xfId="0" applyNumberFormat="1" applyFill="1" applyBorder="1" applyAlignment="1">
      <alignment/>
    </xf>
    <xf numFmtId="0" fontId="2" fillId="0" borderId="11" xfId="0" applyFont="1" applyFill="1" applyBorder="1" applyAlignment="1">
      <alignment/>
    </xf>
    <xf numFmtId="172" fontId="2" fillId="0" borderId="12" xfId="17" applyFont="1" applyFill="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13" xfId="0" applyFont="1" applyBorder="1" applyAlignment="1">
      <alignment/>
    </xf>
    <xf numFmtId="0" fontId="1" fillId="0" borderId="7" xfId="0" applyFont="1" applyBorder="1" applyAlignment="1">
      <alignment/>
    </xf>
    <xf numFmtId="0" fontId="1" fillId="0" borderId="3" xfId="0" applyFont="1" applyFill="1" applyBorder="1" applyAlignment="1">
      <alignment/>
    </xf>
    <xf numFmtId="0" fontId="1" fillId="0" borderId="2" xfId="0" applyFont="1" applyFill="1" applyBorder="1" applyAlignment="1">
      <alignment/>
    </xf>
    <xf numFmtId="0" fontId="1" fillId="0" borderId="1" xfId="0" applyFont="1" applyFill="1" applyBorder="1" applyAlignment="1">
      <alignment/>
    </xf>
    <xf numFmtId="1" fontId="1" fillId="0" borderId="3" xfId="0" applyNumberFormat="1" applyFont="1" applyBorder="1" applyAlignment="1">
      <alignment/>
    </xf>
    <xf numFmtId="0" fontId="0" fillId="0" borderId="3" xfId="0" applyFont="1" applyBorder="1" applyAlignment="1">
      <alignment/>
    </xf>
    <xf numFmtId="173" fontId="1" fillId="0" borderId="1" xfId="0" applyNumberFormat="1" applyFont="1" applyBorder="1" applyAlignment="1">
      <alignment/>
    </xf>
    <xf numFmtId="173" fontId="1" fillId="0" borderId="1" xfId="0" applyNumberFormat="1" applyFont="1" applyFill="1" applyBorder="1" applyAlignment="1">
      <alignment/>
    </xf>
    <xf numFmtId="174" fontId="2" fillId="0" borderId="4" xfId="0" applyNumberFormat="1" applyFont="1" applyBorder="1" applyAlignment="1">
      <alignment/>
    </xf>
    <xf numFmtId="0" fontId="4" fillId="3" borderId="14" xfId="0" applyFont="1" applyFill="1" applyBorder="1" applyAlignment="1">
      <alignment/>
    </xf>
    <xf numFmtId="0" fontId="4" fillId="3" borderId="15" xfId="0" applyFont="1" applyFill="1" applyBorder="1" applyAlignment="1">
      <alignment/>
    </xf>
    <xf numFmtId="0" fontId="4" fillId="3" borderId="16" xfId="0" applyFont="1" applyFill="1" applyBorder="1" applyAlignment="1">
      <alignment/>
    </xf>
    <xf numFmtId="0" fontId="12" fillId="3" borderId="2" xfId="0" applyFont="1" applyFill="1" applyBorder="1" applyAlignment="1">
      <alignment/>
    </xf>
    <xf numFmtId="173" fontId="1" fillId="0" borderId="8" xfId="0" applyNumberFormat="1" applyFont="1" applyBorder="1" applyAlignment="1">
      <alignment/>
    </xf>
    <xf numFmtId="0" fontId="1" fillId="0" borderId="9" xfId="0" applyFont="1" applyBorder="1" applyAlignment="1">
      <alignment/>
    </xf>
    <xf numFmtId="0" fontId="1" fillId="0" borderId="8" xfId="0" applyFont="1" applyBorder="1" applyAlignment="1">
      <alignment/>
    </xf>
    <xf numFmtId="0" fontId="0" fillId="0" borderId="9" xfId="0" applyBorder="1" applyAlignment="1">
      <alignment/>
    </xf>
    <xf numFmtId="173" fontId="1" fillId="0" borderId="13" xfId="0" applyNumberFormat="1" applyFont="1" applyBorder="1" applyAlignment="1">
      <alignment/>
    </xf>
    <xf numFmtId="173" fontId="1" fillId="0" borderId="10" xfId="0" applyNumberFormat="1" applyFont="1" applyBorder="1" applyAlignment="1">
      <alignment/>
    </xf>
    <xf numFmtId="0" fontId="1" fillId="0" borderId="12" xfId="0" applyFont="1" applyBorder="1" applyAlignment="1">
      <alignment/>
    </xf>
    <xf numFmtId="0" fontId="0" fillId="0" borderId="7" xfId="0" applyBorder="1" applyAlignment="1">
      <alignment/>
    </xf>
    <xf numFmtId="0" fontId="1" fillId="0" borderId="10" xfId="0" applyFont="1" applyBorder="1" applyAlignment="1">
      <alignment/>
    </xf>
    <xf numFmtId="0" fontId="0" fillId="0" borderId="12" xfId="0" applyBorder="1" applyAlignment="1">
      <alignment/>
    </xf>
    <xf numFmtId="174" fontId="1" fillId="0" borderId="5" xfId="0" applyNumberFormat="1" applyFont="1" applyBorder="1" applyAlignment="1">
      <alignment/>
    </xf>
    <xf numFmtId="174" fontId="1" fillId="0" borderId="17" xfId="0" applyNumberFormat="1" applyFont="1" applyBorder="1" applyAlignment="1">
      <alignment/>
    </xf>
    <xf numFmtId="174" fontId="1" fillId="0" borderId="18" xfId="0" applyNumberFormat="1" applyFont="1" applyBorder="1" applyAlignment="1">
      <alignment/>
    </xf>
    <xf numFmtId="174" fontId="1" fillId="0" borderId="4" xfId="0" applyNumberFormat="1" applyFont="1" applyBorder="1" applyAlignment="1">
      <alignment/>
    </xf>
    <xf numFmtId="0" fontId="0" fillId="3" borderId="2" xfId="0" applyFill="1" applyBorder="1" applyAlignment="1">
      <alignment/>
    </xf>
    <xf numFmtId="0" fontId="0" fillId="3" borderId="9" xfId="0" applyFill="1" applyBorder="1" applyAlignment="1">
      <alignment/>
    </xf>
    <xf numFmtId="174" fontId="1" fillId="3" borderId="1" xfId="0" applyNumberFormat="1" applyFont="1" applyFill="1" applyBorder="1" applyAlignment="1">
      <alignment/>
    </xf>
    <xf numFmtId="174" fontId="1" fillId="0" borderId="2" xfId="0" applyNumberFormat="1" applyFont="1" applyFill="1" applyBorder="1" applyAlignment="1">
      <alignment/>
    </xf>
    <xf numFmtId="174" fontId="1" fillId="0" borderId="0" xfId="0" applyNumberFormat="1" applyFont="1" applyFill="1" applyAlignment="1">
      <alignment/>
    </xf>
    <xf numFmtId="173" fontId="0" fillId="2" borderId="8" xfId="0" applyNumberFormat="1" applyFill="1" applyBorder="1" applyAlignment="1">
      <alignment/>
    </xf>
    <xf numFmtId="0" fontId="0" fillId="2" borderId="9" xfId="0" applyFill="1" applyBorder="1" applyAlignment="1">
      <alignment/>
    </xf>
    <xf numFmtId="1" fontId="1" fillId="0" borderId="12" xfId="0" applyNumberFormat="1" applyFont="1" applyBorder="1" applyAlignment="1">
      <alignment/>
    </xf>
    <xf numFmtId="174" fontId="1" fillId="3" borderId="13" xfId="0" applyNumberFormat="1" applyFont="1" applyFill="1" applyBorder="1" applyAlignment="1">
      <alignment/>
    </xf>
    <xf numFmtId="0" fontId="0" fillId="3" borderId="7" xfId="0" applyFill="1" applyBorder="1" applyAlignment="1">
      <alignment/>
    </xf>
    <xf numFmtId="174" fontId="1" fillId="3" borderId="8" xfId="0" applyNumberFormat="1" applyFont="1" applyFill="1" applyBorder="1" applyAlignment="1">
      <alignment/>
    </xf>
    <xf numFmtId="174" fontId="1" fillId="3" borderId="10" xfId="0" applyNumberFormat="1" applyFont="1" applyFill="1" applyBorder="1" applyAlignment="1">
      <alignment/>
    </xf>
    <xf numFmtId="0" fontId="0" fillId="3" borderId="12" xfId="0" applyFill="1" applyBorder="1" applyAlignment="1">
      <alignment/>
    </xf>
    <xf numFmtId="173" fontId="1" fillId="0" borderId="0" xfId="0" applyNumberFormat="1" applyFont="1" applyFill="1" applyBorder="1" applyAlignment="1">
      <alignment/>
    </xf>
    <xf numFmtId="0" fontId="13" fillId="0" borderId="0" xfId="0" applyFont="1" applyAlignment="1">
      <alignment/>
    </xf>
    <xf numFmtId="0" fontId="1" fillId="3" borderId="2" xfId="0" applyFont="1" applyFill="1" applyBorder="1" applyAlignment="1">
      <alignment/>
    </xf>
    <xf numFmtId="173" fontId="1" fillId="0" borderId="3" xfId="0" applyNumberFormat="1" applyFont="1" applyFill="1" applyBorder="1" applyAlignment="1">
      <alignment/>
    </xf>
    <xf numFmtId="0" fontId="1" fillId="0" borderId="11" xfId="0" applyFont="1" applyBorder="1" applyAlignment="1">
      <alignment/>
    </xf>
    <xf numFmtId="173" fontId="2" fillId="0" borderId="0" xfId="0" applyNumberFormat="1" applyFont="1" applyAlignment="1">
      <alignment/>
    </xf>
    <xf numFmtId="0" fontId="2" fillId="0" borderId="6" xfId="0" applyFont="1" applyFill="1" applyBorder="1" applyAlignment="1">
      <alignment/>
    </xf>
    <xf numFmtId="0" fontId="1" fillId="0" borderId="7" xfId="0" applyFont="1" applyFill="1" applyBorder="1" applyAlignment="1">
      <alignment/>
    </xf>
    <xf numFmtId="0" fontId="2" fillId="0" borderId="0" xfId="0" applyFont="1" applyFill="1" applyBorder="1" applyAlignment="1">
      <alignment/>
    </xf>
    <xf numFmtId="0" fontId="1" fillId="0" borderId="9" xfId="0" applyFont="1" applyFill="1" applyBorder="1" applyAlignment="1">
      <alignment/>
    </xf>
    <xf numFmtId="0" fontId="2" fillId="0" borderId="13" xfId="0" applyFont="1" applyFill="1" applyBorder="1" applyAlignment="1">
      <alignment/>
    </xf>
    <xf numFmtId="0" fontId="2" fillId="0" borderId="8" xfId="0" applyFont="1" applyFill="1" applyBorder="1" applyAlignment="1">
      <alignment/>
    </xf>
    <xf numFmtId="0" fontId="2" fillId="0" borderId="10" xfId="0" applyFont="1" applyFill="1" applyBorder="1" applyAlignment="1">
      <alignment/>
    </xf>
    <xf numFmtId="9" fontId="1" fillId="3" borderId="1" xfId="0" applyNumberFormat="1" applyFont="1" applyFill="1" applyBorder="1" applyAlignment="1">
      <alignment/>
    </xf>
    <xf numFmtId="9" fontId="1" fillId="3" borderId="2" xfId="0" applyNumberFormat="1" applyFont="1" applyFill="1" applyBorder="1" applyAlignment="1">
      <alignment/>
    </xf>
    <xf numFmtId="9" fontId="1" fillId="3" borderId="13" xfId="0" applyNumberFormat="1" applyFont="1" applyFill="1" applyBorder="1" applyAlignment="1">
      <alignment/>
    </xf>
    <xf numFmtId="9" fontId="1" fillId="3" borderId="7" xfId="0" applyNumberFormat="1" applyFont="1" applyFill="1" applyBorder="1" applyAlignment="1">
      <alignment/>
    </xf>
    <xf numFmtId="1" fontId="1" fillId="3" borderId="10" xfId="0" applyNumberFormat="1" applyFont="1" applyFill="1" applyBorder="1" applyAlignment="1">
      <alignment/>
    </xf>
    <xf numFmtId="1" fontId="1" fillId="3" borderId="11" xfId="0" applyNumberFormat="1" applyFont="1" applyFill="1" applyBorder="1" applyAlignment="1">
      <alignment/>
    </xf>
    <xf numFmtId="1" fontId="1" fillId="3" borderId="1" xfId="0" applyNumberFormat="1" applyFont="1" applyFill="1" applyBorder="1" applyAlignment="1">
      <alignment/>
    </xf>
    <xf numFmtId="1" fontId="1" fillId="3" borderId="3" xfId="0" applyNumberFormat="1" applyFont="1" applyFill="1" applyBorder="1" applyAlignment="1">
      <alignment/>
    </xf>
    <xf numFmtId="0" fontId="1" fillId="3" borderId="1" xfId="0" applyFont="1" applyFill="1" applyBorder="1" applyAlignment="1">
      <alignment/>
    </xf>
    <xf numFmtId="0" fontId="12" fillId="0" borderId="0" xfId="0" applyFont="1" applyFill="1" applyAlignment="1">
      <alignment/>
    </xf>
    <xf numFmtId="0" fontId="12" fillId="3" borderId="1" xfId="0" applyFont="1" applyFill="1" applyBorder="1" applyAlignment="1">
      <alignment/>
    </xf>
    <xf numFmtId="0" fontId="2" fillId="0" borderId="7" xfId="0" applyFont="1" applyFill="1" applyBorder="1" applyAlignment="1">
      <alignment/>
    </xf>
    <xf numFmtId="0" fontId="10" fillId="0" borderId="13" xfId="0" applyFont="1" applyFill="1" applyBorder="1" applyAlignment="1">
      <alignment/>
    </xf>
    <xf numFmtId="0" fontId="10" fillId="0" borderId="7" xfId="0" applyFont="1" applyFill="1" applyBorder="1" applyAlignment="1">
      <alignment/>
    </xf>
    <xf numFmtId="9" fontId="1" fillId="3" borderId="10" xfId="0" applyNumberFormat="1" applyFont="1" applyFill="1" applyBorder="1" applyAlignment="1">
      <alignment/>
    </xf>
    <xf numFmtId="9" fontId="1" fillId="3" borderId="12" xfId="0" applyNumberFormat="1" applyFont="1" applyFill="1" applyBorder="1" applyAlignment="1">
      <alignment/>
    </xf>
    <xf numFmtId="0" fontId="2" fillId="0" borderId="3" xfId="0" applyFont="1" applyFill="1" applyBorder="1" applyAlignment="1">
      <alignment/>
    </xf>
    <xf numFmtId="0" fontId="4" fillId="0" borderId="19" xfId="0" applyFont="1" applyBorder="1" applyAlignment="1">
      <alignment/>
    </xf>
    <xf numFmtId="0" fontId="0" fillId="0" borderId="20" xfId="0" applyBorder="1" applyAlignment="1">
      <alignment/>
    </xf>
    <xf numFmtId="0" fontId="2" fillId="0" borderId="2" xfId="0" applyFont="1" applyFill="1" applyBorder="1" applyAlignment="1">
      <alignment/>
    </xf>
    <xf numFmtId="173" fontId="2" fillId="0" borderId="1" xfId="0" applyNumberFormat="1" applyFont="1" applyFill="1" applyBorder="1" applyAlignment="1">
      <alignment/>
    </xf>
    <xf numFmtId="0" fontId="0" fillId="0" borderId="0" xfId="0" applyFill="1" applyAlignment="1">
      <alignment/>
    </xf>
    <xf numFmtId="173" fontId="2" fillId="0" borderId="0" xfId="0" applyNumberFormat="1" applyFont="1" applyFill="1" applyBorder="1" applyAlignment="1">
      <alignment/>
    </xf>
    <xf numFmtId="172" fontId="1" fillId="0" borderId="1" xfId="0" applyNumberFormat="1" applyFont="1" applyFill="1" applyBorder="1" applyAlignment="1">
      <alignment/>
    </xf>
    <xf numFmtId="0" fontId="0" fillId="0" borderId="2" xfId="0" applyFill="1" applyBorder="1" applyAlignment="1">
      <alignment/>
    </xf>
    <xf numFmtId="172" fontId="1" fillId="0" borderId="8" xfId="0" applyNumberFormat="1" applyFont="1" applyFill="1" applyBorder="1" applyAlignment="1">
      <alignment/>
    </xf>
    <xf numFmtId="0" fontId="1" fillId="0" borderId="0" xfId="0" applyFont="1" applyFill="1" applyAlignment="1">
      <alignment/>
    </xf>
    <xf numFmtId="172" fontId="1" fillId="0" borderId="13" xfId="0" applyNumberFormat="1" applyFont="1" applyFill="1" applyBorder="1" applyAlignment="1">
      <alignment/>
    </xf>
    <xf numFmtId="0" fontId="0" fillId="0" borderId="7" xfId="0" applyFill="1" applyBorder="1" applyAlignment="1">
      <alignment/>
    </xf>
    <xf numFmtId="172" fontId="1" fillId="0" borderId="10" xfId="0" applyNumberFormat="1" applyFont="1" applyFill="1" applyBorder="1" applyAlignment="1">
      <alignment/>
    </xf>
    <xf numFmtId="0" fontId="0" fillId="0" borderId="12" xfId="0" applyFill="1" applyBorder="1" applyAlignment="1">
      <alignment/>
    </xf>
    <xf numFmtId="172" fontId="0" fillId="2" borderId="0" xfId="17" applyFill="1" applyBorder="1" applyAlignment="1">
      <alignment/>
    </xf>
    <xf numFmtId="0" fontId="0" fillId="0" borderId="16" xfId="0" applyBorder="1" applyAlignment="1">
      <alignment/>
    </xf>
    <xf numFmtId="0" fontId="14" fillId="0" borderId="0" xfId="0" applyFont="1" applyFill="1" applyAlignment="1">
      <alignment/>
    </xf>
    <xf numFmtId="9" fontId="14" fillId="0" borderId="0" xfId="0" applyNumberFormat="1" applyFont="1" applyFill="1" applyAlignment="1">
      <alignment/>
    </xf>
    <xf numFmtId="2" fontId="14" fillId="0" borderId="0" xfId="0" applyNumberFormat="1" applyFont="1" applyFill="1" applyAlignment="1">
      <alignment/>
    </xf>
    <xf numFmtId="0" fontId="13" fillId="4" borderId="13" xfId="0" applyFont="1" applyFill="1" applyBorder="1" applyAlignment="1">
      <alignment/>
    </xf>
    <xf numFmtId="0" fontId="13" fillId="4" borderId="6" xfId="0" applyFont="1" applyFill="1" applyBorder="1" applyAlignment="1">
      <alignment/>
    </xf>
    <xf numFmtId="9" fontId="13" fillId="4" borderId="6" xfId="0" applyNumberFormat="1" applyFont="1" applyFill="1" applyBorder="1" applyAlignment="1">
      <alignment/>
    </xf>
    <xf numFmtId="0" fontId="10" fillId="4" borderId="6" xfId="0" applyFont="1" applyFill="1" applyBorder="1" applyAlignment="1">
      <alignment/>
    </xf>
    <xf numFmtId="2" fontId="13" fillId="4" borderId="7" xfId="0" applyNumberFormat="1" applyFont="1" applyFill="1" applyBorder="1" applyAlignment="1">
      <alignment/>
    </xf>
    <xf numFmtId="0" fontId="13" fillId="4" borderId="8"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0" fillId="4" borderId="0" xfId="0" applyFont="1" applyFill="1" applyBorder="1" applyAlignment="1">
      <alignment/>
    </xf>
    <xf numFmtId="0" fontId="13" fillId="4" borderId="9" xfId="0" applyFont="1" applyFill="1" applyBorder="1" applyAlignment="1">
      <alignment/>
    </xf>
    <xf numFmtId="2" fontId="13" fillId="4" borderId="0" xfId="0" applyNumberFormat="1" applyFont="1" applyFill="1" applyBorder="1" applyAlignment="1">
      <alignment/>
    </xf>
    <xf numFmtId="0" fontId="13" fillId="4" borderId="10" xfId="0" applyFont="1" applyFill="1" applyBorder="1" applyAlignment="1">
      <alignment/>
    </xf>
    <xf numFmtId="0" fontId="13" fillId="4" borderId="11" xfId="0" applyFont="1" applyFill="1" applyBorder="1" applyAlignment="1">
      <alignment/>
    </xf>
    <xf numFmtId="9" fontId="13" fillId="4" borderId="11" xfId="0" applyNumberFormat="1" applyFont="1" applyFill="1" applyBorder="1" applyAlignment="1">
      <alignment/>
    </xf>
    <xf numFmtId="2" fontId="13" fillId="4" borderId="11" xfId="0" applyNumberFormat="1" applyFont="1" applyFill="1" applyBorder="1" applyAlignment="1">
      <alignment/>
    </xf>
    <xf numFmtId="0" fontId="10" fillId="4" borderId="11" xfId="0" applyFont="1" applyFill="1" applyBorder="1" applyAlignment="1">
      <alignment/>
    </xf>
    <xf numFmtId="0" fontId="13" fillId="4" borderId="12" xfId="0" applyFont="1" applyFill="1" applyBorder="1" applyAlignment="1">
      <alignment/>
    </xf>
    <xf numFmtId="0" fontId="3" fillId="0" borderId="11" xfId="0" applyFont="1" applyBorder="1" applyAlignment="1">
      <alignment/>
    </xf>
    <xf numFmtId="0" fontId="0" fillId="0" borderId="11" xfId="0" applyBorder="1" applyAlignment="1">
      <alignment/>
    </xf>
    <xf numFmtId="0" fontId="6" fillId="0" borderId="12" xfId="0" applyFont="1" applyBorder="1" applyAlignment="1">
      <alignment/>
    </xf>
    <xf numFmtId="0" fontId="5" fillId="0" borderId="11" xfId="0" applyFont="1" applyBorder="1" applyAlignment="1">
      <alignment/>
    </xf>
    <xf numFmtId="0" fontId="15" fillId="0" borderId="21" xfId="0" applyFont="1" applyBorder="1" applyAlignment="1">
      <alignment/>
    </xf>
    <xf numFmtId="0" fontId="16" fillId="0" borderId="14" xfId="0" applyFont="1" applyBorder="1" applyAlignment="1">
      <alignment/>
    </xf>
    <xf numFmtId="0" fontId="17" fillId="0" borderId="21" xfId="0" applyFont="1" applyBorder="1" applyAlignment="1">
      <alignment/>
    </xf>
    <xf numFmtId="0" fontId="18" fillId="0" borderId="14" xfId="0" applyFont="1" applyBorder="1" applyAlignment="1">
      <alignment/>
    </xf>
    <xf numFmtId="0" fontId="2" fillId="0" borderId="10" xfId="0" applyFont="1" applyBorder="1" applyAlignment="1">
      <alignment/>
    </xf>
    <xf numFmtId="0" fontId="11" fillId="0" borderId="14" xfId="0" applyFont="1" applyFill="1" applyBorder="1" applyAlignment="1">
      <alignment/>
    </xf>
    <xf numFmtId="0" fontId="12" fillId="0" borderId="15" xfId="0" applyFont="1" applyFill="1" applyBorder="1" applyAlignment="1">
      <alignment/>
    </xf>
    <xf numFmtId="1" fontId="7" fillId="0" borderId="15" xfId="0" applyNumberFormat="1" applyFont="1" applyFill="1" applyBorder="1" applyAlignment="1">
      <alignment/>
    </xf>
    <xf numFmtId="0" fontId="12" fillId="0" borderId="15" xfId="0" applyFont="1" applyFill="1" applyBorder="1" applyAlignment="1">
      <alignment/>
    </xf>
    <xf numFmtId="172" fontId="2" fillId="3" borderId="4" xfId="17" applyFont="1" applyFill="1" applyBorder="1" applyAlignment="1">
      <alignment/>
    </xf>
    <xf numFmtId="0" fontId="10" fillId="0" borderId="1" xfId="0" applyFont="1" applyFill="1" applyBorder="1" applyAlignment="1">
      <alignment/>
    </xf>
    <xf numFmtId="0" fontId="9" fillId="0" borderId="1" xfId="0" applyFont="1" applyFill="1" applyBorder="1" applyAlignment="1">
      <alignment/>
    </xf>
    <xf numFmtId="0" fontId="9" fillId="0" borderId="3" xfId="0" applyFont="1" applyFill="1" applyBorder="1" applyAlignment="1">
      <alignment/>
    </xf>
    <xf numFmtId="0" fontId="9" fillId="0" borderId="0" xfId="0" applyFont="1" applyAlignment="1">
      <alignment/>
    </xf>
    <xf numFmtId="0" fontId="4" fillId="3" borderId="0" xfId="0" applyFont="1" applyFill="1" applyBorder="1" applyAlignment="1">
      <alignment/>
    </xf>
    <xf numFmtId="0" fontId="9" fillId="0" borderId="2" xfId="0" applyFont="1" applyFill="1" applyBorder="1" applyAlignment="1">
      <alignment/>
    </xf>
    <xf numFmtId="172" fontId="1" fillId="0" borderId="0" xfId="17" applyFont="1" applyFill="1" applyBorder="1" applyAlignment="1">
      <alignment/>
    </xf>
    <xf numFmtId="174" fontId="1" fillId="0" borderId="13" xfId="0" applyNumberFormat="1" applyFont="1" applyBorder="1" applyAlignment="1">
      <alignment/>
    </xf>
    <xf numFmtId="174" fontId="1" fillId="0" borderId="1" xfId="0" applyNumberFormat="1" applyFont="1" applyBorder="1" applyAlignment="1">
      <alignment/>
    </xf>
    <xf numFmtId="174" fontId="1" fillId="0" borderId="8" xfId="0" applyNumberFormat="1" applyFont="1" applyBorder="1" applyAlignment="1">
      <alignment/>
    </xf>
    <xf numFmtId="174" fontId="1" fillId="0" borderId="10" xfId="0" applyNumberFormat="1" applyFont="1" applyBorder="1" applyAlignment="1">
      <alignment/>
    </xf>
    <xf numFmtId="174" fontId="1" fillId="0" borderId="3" xfId="0" applyNumberFormat="1" applyFont="1" applyFill="1" applyBorder="1" applyAlignment="1">
      <alignment/>
    </xf>
    <xf numFmtId="0" fontId="17" fillId="0" borderId="15" xfId="0" applyFont="1" applyBorder="1" applyAlignment="1">
      <alignment/>
    </xf>
    <xf numFmtId="0" fontId="7" fillId="0" borderId="15" xfId="0" applyFont="1" applyFill="1" applyBorder="1" applyAlignment="1">
      <alignment/>
    </xf>
    <xf numFmtId="174" fontId="2" fillId="0" borderId="1" xfId="0" applyNumberFormat="1" applyFont="1" applyBorder="1" applyAlignment="1">
      <alignment/>
    </xf>
    <xf numFmtId="0" fontId="4" fillId="0" borderId="0" xfId="0" applyFont="1" applyFill="1" applyBorder="1" applyAlignment="1">
      <alignment/>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
  <sheetViews>
    <sheetView tabSelected="1" workbookViewId="0" topLeftCell="A1">
      <selection activeCell="K68" sqref="K68"/>
    </sheetView>
  </sheetViews>
  <sheetFormatPr defaultColWidth="11.421875" defaultRowHeight="12.75"/>
  <cols>
    <col min="1" max="1" width="9.00390625" style="0" customWidth="1"/>
    <col min="2" max="2" width="9.7109375" style="0" customWidth="1"/>
    <col min="3" max="3" width="20.57421875" style="0" customWidth="1"/>
    <col min="4" max="4" width="5.8515625" style="0" customWidth="1"/>
    <col min="5" max="5" width="15.7109375" style="0" customWidth="1"/>
    <col min="6" max="6" width="7.57421875" style="0" customWidth="1"/>
    <col min="7" max="7" width="13.28125" style="0" bestFit="1" customWidth="1"/>
  </cols>
  <sheetData>
    <row r="1" spans="1:12" ht="21" thickBot="1">
      <c r="A1" s="112" t="s">
        <v>0</v>
      </c>
      <c r="B1" s="112"/>
      <c r="C1" s="112"/>
      <c r="D1" s="112"/>
      <c r="E1" s="112"/>
      <c r="F1" s="112"/>
      <c r="H1" s="59" t="s">
        <v>78</v>
      </c>
      <c r="I1" s="60"/>
      <c r="J1" s="60"/>
      <c r="K1" s="60"/>
      <c r="L1" s="61"/>
    </row>
    <row r="2" spans="1:12" ht="20.25">
      <c r="A2" s="112"/>
      <c r="B2" s="112"/>
      <c r="C2" s="112"/>
      <c r="D2" s="112"/>
      <c r="E2" s="112"/>
      <c r="F2" s="112"/>
      <c r="H2" s="174"/>
      <c r="I2" s="174"/>
      <c r="J2" s="174"/>
      <c r="K2" s="174"/>
      <c r="L2" s="174"/>
    </row>
    <row r="3" spans="1:11" ht="20.25">
      <c r="A3" s="171" t="s">
        <v>13</v>
      </c>
      <c r="B3" s="172"/>
      <c r="C3" s="172"/>
      <c r="D3" s="175"/>
      <c r="E3" s="113">
        <v>80</v>
      </c>
      <c r="F3" s="62" t="s">
        <v>20</v>
      </c>
      <c r="H3" s="35"/>
      <c r="I3" s="35"/>
      <c r="J3" s="35"/>
      <c r="K3" s="35"/>
    </row>
    <row r="4" spans="1:11" ht="15.75">
      <c r="A4" s="100" t="s">
        <v>23</v>
      </c>
      <c r="B4" s="114"/>
      <c r="C4" s="100" t="s">
        <v>24</v>
      </c>
      <c r="D4" s="114"/>
      <c r="E4" s="115" t="s">
        <v>26</v>
      </c>
      <c r="F4" s="116"/>
      <c r="G4" s="91"/>
      <c r="H4" s="35"/>
      <c r="I4" s="35"/>
      <c r="J4" s="35"/>
      <c r="K4" s="35"/>
    </row>
    <row r="5" spans="1:11" ht="15.75">
      <c r="A5" s="7" t="s">
        <v>81</v>
      </c>
      <c r="B5" s="119"/>
      <c r="C5" s="119"/>
      <c r="D5" s="119"/>
      <c r="E5" s="8"/>
      <c r="F5" s="18"/>
      <c r="G5" s="91"/>
      <c r="H5" s="35"/>
      <c r="I5" s="35"/>
      <c r="J5" s="35"/>
      <c r="K5" s="35"/>
    </row>
    <row r="6" spans="1:11" ht="15">
      <c r="A6" s="71" t="s">
        <v>1</v>
      </c>
      <c r="B6" s="69"/>
      <c r="C6" s="117">
        <v>0.1</v>
      </c>
      <c r="D6" s="118"/>
      <c r="E6" s="68">
        <f>C6*E3</f>
        <v>8</v>
      </c>
      <c r="F6" s="69" t="s">
        <v>20</v>
      </c>
      <c r="H6" s="35"/>
      <c r="I6" s="35"/>
      <c r="J6" s="35"/>
      <c r="K6" s="35"/>
    </row>
    <row r="7" spans="1:11" ht="15">
      <c r="A7" s="46" t="s">
        <v>2</v>
      </c>
      <c r="B7" s="47"/>
      <c r="C7" s="103">
        <v>0</v>
      </c>
      <c r="D7" s="104"/>
      <c r="E7" s="56">
        <f>C7*E3</f>
        <v>0</v>
      </c>
      <c r="F7" s="47" t="s">
        <v>20</v>
      </c>
      <c r="H7" s="35"/>
      <c r="I7" s="35"/>
      <c r="J7" s="35"/>
      <c r="K7" s="35"/>
    </row>
    <row r="8" spans="1:11" ht="15">
      <c r="A8" s="46" t="s">
        <v>3</v>
      </c>
      <c r="B8" s="47"/>
      <c r="C8" s="103">
        <v>0</v>
      </c>
      <c r="D8" s="104"/>
      <c r="E8" s="56">
        <f>C8*E3</f>
        <v>0</v>
      </c>
      <c r="F8" s="47" t="s">
        <v>20</v>
      </c>
      <c r="H8" s="35"/>
      <c r="I8" s="35"/>
      <c r="J8" s="35"/>
      <c r="K8" s="35"/>
    </row>
    <row r="9" spans="1:6" ht="15">
      <c r="A9" s="46" t="s">
        <v>4</v>
      </c>
      <c r="B9" s="47"/>
      <c r="C9" s="103">
        <v>0.1</v>
      </c>
      <c r="D9" s="104"/>
      <c r="E9" s="56">
        <f>C9*E3</f>
        <v>8</v>
      </c>
      <c r="F9" s="47" t="s">
        <v>20</v>
      </c>
    </row>
    <row r="10" spans="1:6" ht="15">
      <c r="A10" s="46" t="s">
        <v>5</v>
      </c>
      <c r="B10" s="47"/>
      <c r="C10" s="103">
        <v>0</v>
      </c>
      <c r="D10" s="104"/>
      <c r="E10" s="56">
        <f>C10*E3</f>
        <v>0</v>
      </c>
      <c r="F10" s="47" t="s">
        <v>20</v>
      </c>
    </row>
    <row r="11" spans="1:6" ht="15">
      <c r="A11" s="46" t="s">
        <v>6</v>
      </c>
      <c r="B11" s="47"/>
      <c r="C11" s="103">
        <v>0.12</v>
      </c>
      <c r="D11" s="104"/>
      <c r="E11" s="56">
        <f>C11*E3</f>
        <v>9.6</v>
      </c>
      <c r="F11" s="47" t="s">
        <v>20</v>
      </c>
    </row>
    <row r="12" spans="1:6" ht="15">
      <c r="A12" s="46" t="s">
        <v>7</v>
      </c>
      <c r="B12" s="47"/>
      <c r="C12" s="103">
        <v>0</v>
      </c>
      <c r="D12" s="104"/>
      <c r="E12" s="56">
        <f>C12*E3</f>
        <v>0</v>
      </c>
      <c r="F12" s="47" t="s">
        <v>20</v>
      </c>
    </row>
    <row r="13" spans="1:6" ht="15">
      <c r="A13" s="46" t="s">
        <v>28</v>
      </c>
      <c r="B13" s="47"/>
      <c r="C13" s="103">
        <v>0</v>
      </c>
      <c r="D13" s="104"/>
      <c r="E13" s="56">
        <f>E3*C13</f>
        <v>0</v>
      </c>
      <c r="F13" s="47" t="s">
        <v>20</v>
      </c>
    </row>
    <row r="14" spans="1:6" ht="15">
      <c r="A14" s="46" t="s">
        <v>14</v>
      </c>
      <c r="B14" s="4"/>
      <c r="C14" s="103">
        <v>0.08</v>
      </c>
      <c r="D14" s="104"/>
      <c r="E14" s="56">
        <f>E3*C14</f>
        <v>6.4</v>
      </c>
      <c r="F14" s="47" t="s">
        <v>20</v>
      </c>
    </row>
    <row r="15" spans="1:6" ht="15.75">
      <c r="A15" s="119" t="s">
        <v>80</v>
      </c>
      <c r="B15" s="119"/>
      <c r="C15" s="1"/>
      <c r="D15" s="51"/>
      <c r="E15" s="93"/>
      <c r="F15" s="52"/>
    </row>
    <row r="16" spans="1:6" ht="15">
      <c r="A16" s="53" t="s">
        <v>34</v>
      </c>
      <c r="B16" s="52"/>
      <c r="C16" s="103">
        <v>0</v>
      </c>
      <c r="D16" s="92"/>
      <c r="E16" s="57">
        <f>E3*C16</f>
        <v>0</v>
      </c>
      <c r="F16" s="52" t="s">
        <v>20</v>
      </c>
    </row>
    <row r="17" spans="1:6" ht="15">
      <c r="A17" s="46" t="s">
        <v>8</v>
      </c>
      <c r="B17" s="47"/>
      <c r="C17" s="103">
        <v>0.6</v>
      </c>
      <c r="D17" s="104"/>
      <c r="E17" s="56">
        <f>C17*E3</f>
        <v>48</v>
      </c>
      <c r="F17" s="47" t="s">
        <v>20</v>
      </c>
    </row>
    <row r="18" spans="1:6" ht="15">
      <c r="A18" s="46" t="s">
        <v>3</v>
      </c>
      <c r="B18" s="47"/>
      <c r="C18" s="103">
        <v>0</v>
      </c>
      <c r="D18" s="104"/>
      <c r="E18" s="56">
        <f>C18*E3</f>
        <v>0</v>
      </c>
      <c r="F18" s="47" t="s">
        <v>20</v>
      </c>
    </row>
    <row r="19" spans="1:6" ht="15">
      <c r="A19" s="46" t="s">
        <v>9</v>
      </c>
      <c r="B19" s="47"/>
      <c r="C19" s="103">
        <v>0</v>
      </c>
      <c r="D19" s="104"/>
      <c r="E19" s="56">
        <f>C19*E3</f>
        <v>0</v>
      </c>
      <c r="F19" s="47" t="s">
        <v>20</v>
      </c>
    </row>
    <row r="20" spans="1:6" ht="15">
      <c r="A20" s="46" t="s">
        <v>10</v>
      </c>
      <c r="B20" s="47"/>
      <c r="C20" s="103">
        <v>0</v>
      </c>
      <c r="D20" s="104"/>
      <c r="E20" s="56">
        <f>E3*C20</f>
        <v>0</v>
      </c>
      <c r="F20" s="47" t="s">
        <v>20</v>
      </c>
    </row>
    <row r="21" spans="1:6" ht="15">
      <c r="A21" s="46" t="s">
        <v>5</v>
      </c>
      <c r="B21" s="47"/>
      <c r="C21" s="103">
        <v>0</v>
      </c>
      <c r="D21" s="104"/>
      <c r="E21" s="56">
        <f>C21*E3</f>
        <v>0</v>
      </c>
      <c r="F21" s="47" t="s">
        <v>20</v>
      </c>
    </row>
    <row r="22" spans="1:6" ht="15.75" thickBot="1">
      <c r="A22" s="49" t="s">
        <v>7</v>
      </c>
      <c r="B22" s="50"/>
      <c r="C22" s="105">
        <v>0</v>
      </c>
      <c r="D22" s="106"/>
      <c r="E22" s="67">
        <f>E3*C22</f>
        <v>0</v>
      </c>
      <c r="F22" s="50" t="s">
        <v>20</v>
      </c>
    </row>
    <row r="23" spans="1:12" ht="21.75" thickBot="1">
      <c r="A23" s="120" t="s">
        <v>27</v>
      </c>
      <c r="B23" s="121"/>
      <c r="C23" s="160" t="str">
        <f>IF(E14/(SUM(E6:E9))&lt;0.5,"Eis O. K.","Zu viel Eis!")</f>
        <v>Eis O. K.</v>
      </c>
      <c r="D23" s="161" t="str">
        <f>IF(SUM(C6:C22)=100%,"Rezept O. K.","Rezept überprüfen!")</f>
        <v>Rezept O. K.</v>
      </c>
      <c r="E23" s="162"/>
      <c r="F23" s="163" t="str">
        <f>IF(SUM(C10:C13)/SUM(C6:C14)&gt;0.32,"Wurst zu fett!","Fettanteil O. K.")</f>
        <v>Fettanteil O. K.</v>
      </c>
      <c r="G23" s="182"/>
      <c r="H23" s="98"/>
      <c r="I23" s="35"/>
      <c r="J23" s="35"/>
      <c r="K23" s="35"/>
      <c r="L23" s="35"/>
    </row>
    <row r="24" spans="1:12" ht="16.5">
      <c r="A24" s="3" t="s">
        <v>19</v>
      </c>
      <c r="B24" s="55"/>
      <c r="C24" s="156"/>
      <c r="D24" s="159"/>
      <c r="E24" s="157"/>
      <c r="F24" s="158"/>
      <c r="G24" s="2"/>
      <c r="H24" s="98"/>
      <c r="I24" s="35"/>
      <c r="J24" s="35"/>
      <c r="K24" s="35"/>
      <c r="L24" s="35"/>
    </row>
    <row r="25" spans="1:12" ht="15">
      <c r="A25" s="71" t="s">
        <v>17</v>
      </c>
      <c r="B25" s="94"/>
      <c r="C25" s="107">
        <v>20</v>
      </c>
      <c r="D25" s="108" t="s">
        <v>25</v>
      </c>
      <c r="E25" s="68">
        <f>(SUM(E6:E13)+SUM(E16:E22)*50%)*C25/1000</f>
        <v>0.992</v>
      </c>
      <c r="F25" s="94" t="s">
        <v>20</v>
      </c>
      <c r="H25" s="35"/>
      <c r="I25" s="35"/>
      <c r="J25" s="35"/>
      <c r="K25" s="35"/>
      <c r="L25" s="35"/>
    </row>
    <row r="26" spans="1:12" ht="15">
      <c r="A26" s="46" t="s">
        <v>18</v>
      </c>
      <c r="B26" s="48"/>
      <c r="C26" s="109">
        <v>3</v>
      </c>
      <c r="D26" s="110" t="s">
        <v>25</v>
      </c>
      <c r="E26" s="56">
        <f>SUM(E6:E22)*C26/1000</f>
        <v>0.24</v>
      </c>
      <c r="F26" s="48" t="s">
        <v>20</v>
      </c>
      <c r="H26" s="35"/>
      <c r="I26" s="35"/>
      <c r="J26" s="35"/>
      <c r="K26" s="35"/>
      <c r="L26" s="35"/>
    </row>
    <row r="27" spans="1:12" ht="15">
      <c r="A27" s="46" t="s">
        <v>15</v>
      </c>
      <c r="B27" s="48"/>
      <c r="C27" s="111">
        <v>20</v>
      </c>
      <c r="D27" s="110" t="s">
        <v>25</v>
      </c>
      <c r="E27" s="56">
        <f>SUM(E16:E22)*50%*C27/1000</f>
        <v>0.48</v>
      </c>
      <c r="F27" s="48" t="s">
        <v>20</v>
      </c>
      <c r="H27" s="35"/>
      <c r="I27" s="35"/>
      <c r="J27" s="35"/>
      <c r="K27" s="35"/>
      <c r="L27" s="35"/>
    </row>
    <row r="28" spans="1:12" ht="15">
      <c r="A28" s="46" t="s">
        <v>11</v>
      </c>
      <c r="B28" s="48"/>
      <c r="C28" s="111">
        <v>6</v>
      </c>
      <c r="D28" s="110" t="s">
        <v>25</v>
      </c>
      <c r="E28" s="56">
        <f>SUM(E6:E22)*C28/1000</f>
        <v>0.48</v>
      </c>
      <c r="F28" s="47" t="s">
        <v>20</v>
      </c>
      <c r="H28" s="35"/>
      <c r="I28" s="35"/>
      <c r="J28" s="35"/>
      <c r="K28" s="35"/>
      <c r="L28" s="35"/>
    </row>
    <row r="29" spans="1:12" ht="15">
      <c r="A29" s="46" t="s">
        <v>19</v>
      </c>
      <c r="B29" s="48"/>
      <c r="C29" s="111">
        <v>1</v>
      </c>
      <c r="D29" s="110" t="s">
        <v>25</v>
      </c>
      <c r="E29" s="56">
        <f>SUM(E6:E22)*C29/1000</f>
        <v>0.08</v>
      </c>
      <c r="F29" s="47" t="s">
        <v>20</v>
      </c>
      <c r="H29" s="35"/>
      <c r="I29" s="35"/>
      <c r="J29" s="35"/>
      <c r="K29" s="35"/>
      <c r="L29" s="35"/>
    </row>
    <row r="30" spans="1:12" ht="15">
      <c r="A30" s="46" t="s">
        <v>84</v>
      </c>
      <c r="B30" s="48"/>
      <c r="C30" s="111"/>
      <c r="D30" s="110" t="s">
        <v>25</v>
      </c>
      <c r="E30" s="56">
        <f>E3*C30/1000</f>
        <v>0</v>
      </c>
      <c r="F30" s="47" t="s">
        <v>20</v>
      </c>
      <c r="H30" s="35"/>
      <c r="I30" s="35"/>
      <c r="J30" s="35"/>
      <c r="K30" s="35"/>
      <c r="L30" s="35"/>
    </row>
    <row r="31" spans="1:12" ht="15">
      <c r="A31" s="46" t="s">
        <v>12</v>
      </c>
      <c r="B31" s="55" t="s">
        <v>16</v>
      </c>
      <c r="C31" s="111">
        <v>0.4</v>
      </c>
      <c r="D31" s="54">
        <f>E32/C31</f>
        <v>205.68</v>
      </c>
      <c r="E31" s="46" t="s">
        <v>21</v>
      </c>
      <c r="F31" s="47"/>
      <c r="H31" s="35"/>
      <c r="I31" s="35"/>
      <c r="J31" s="35"/>
      <c r="K31" s="35"/>
      <c r="L31" s="35"/>
    </row>
    <row r="32" spans="1:12" ht="15.75">
      <c r="A32" s="7" t="s">
        <v>22</v>
      </c>
      <c r="B32" s="119"/>
      <c r="C32" s="7"/>
      <c r="D32" s="122"/>
      <c r="E32" s="123">
        <f>SUM(E6:E30)</f>
        <v>82.272</v>
      </c>
      <c r="F32" s="122" t="s">
        <v>20</v>
      </c>
      <c r="H32" s="35"/>
      <c r="I32" s="35"/>
      <c r="J32" s="35"/>
      <c r="K32" s="35"/>
      <c r="L32" s="35"/>
    </row>
    <row r="33" spans="1:12" s="124" customFormat="1" ht="16.5" thickBot="1">
      <c r="A33" s="98"/>
      <c r="B33" s="98"/>
      <c r="C33" s="98"/>
      <c r="D33" s="98"/>
      <c r="E33" s="125"/>
      <c r="F33" s="98"/>
      <c r="H33" s="35"/>
      <c r="I33" s="35"/>
      <c r="J33" s="35"/>
      <c r="K33" s="35"/>
      <c r="L33" s="35"/>
    </row>
    <row r="34" spans="1:12" ht="27" thickBot="1">
      <c r="A34" s="165" t="s">
        <v>79</v>
      </c>
      <c r="B34" s="166"/>
      <c r="C34" s="166"/>
      <c r="D34" s="168"/>
      <c r="E34" s="135"/>
      <c r="F34" s="167">
        <f>E3</f>
        <v>80</v>
      </c>
      <c r="G34" s="183" t="s">
        <v>20</v>
      </c>
      <c r="H34" s="35"/>
      <c r="I34" s="35"/>
      <c r="J34" s="35"/>
      <c r="K34" s="35"/>
      <c r="L34" s="35"/>
    </row>
    <row r="35" spans="1:13" ht="15.75">
      <c r="A35" s="164" t="s">
        <v>31</v>
      </c>
      <c r="B35" s="72"/>
      <c r="C35" s="164" t="s">
        <v>32</v>
      </c>
      <c r="D35" s="157"/>
      <c r="E35" s="164" t="s">
        <v>33</v>
      </c>
      <c r="F35" s="72"/>
      <c r="G35" s="184" t="s">
        <v>70</v>
      </c>
      <c r="H35" s="185"/>
      <c r="I35" s="185"/>
      <c r="J35" s="185"/>
      <c r="K35" s="185"/>
      <c r="L35" s="185"/>
      <c r="M35" s="35"/>
    </row>
    <row r="36" spans="1:7" ht="15.75">
      <c r="A36" s="6" t="s">
        <v>81</v>
      </c>
      <c r="B36" s="2"/>
      <c r="C36" s="3"/>
      <c r="D36" s="4"/>
      <c r="E36" s="2"/>
      <c r="G36" s="58"/>
    </row>
    <row r="37" spans="1:11" ht="15">
      <c r="A37" s="56">
        <f aca="true" t="shared" si="0" ref="A37:A45">E6</f>
        <v>8</v>
      </c>
      <c r="B37" s="47" t="s">
        <v>20</v>
      </c>
      <c r="C37" s="46" t="s">
        <v>1</v>
      </c>
      <c r="D37" s="4"/>
      <c r="E37" s="126">
        <f>E89</f>
        <v>8.722</v>
      </c>
      <c r="F37" s="127"/>
      <c r="G37" s="181">
        <f aca="true" t="shared" si="1" ref="G37:G45">A37*E37</f>
        <v>69.776</v>
      </c>
      <c r="H37" s="35"/>
      <c r="I37" s="35"/>
      <c r="J37" s="35"/>
      <c r="K37" s="35"/>
    </row>
    <row r="38" spans="1:11" ht="15">
      <c r="A38" s="56">
        <f t="shared" si="0"/>
        <v>0</v>
      </c>
      <c r="B38" s="47" t="s">
        <v>20</v>
      </c>
      <c r="C38" s="46" t="s">
        <v>2</v>
      </c>
      <c r="D38" s="4"/>
      <c r="E38" s="126">
        <f>E90</f>
        <v>4.6725</v>
      </c>
      <c r="F38" s="127"/>
      <c r="G38" s="181">
        <f t="shared" si="1"/>
        <v>0</v>
      </c>
      <c r="H38" s="35"/>
      <c r="I38" s="35"/>
      <c r="J38" s="35"/>
      <c r="K38" s="35"/>
    </row>
    <row r="39" spans="1:7" ht="15">
      <c r="A39" s="56">
        <f t="shared" si="0"/>
        <v>0</v>
      </c>
      <c r="B39" s="47" t="s">
        <v>20</v>
      </c>
      <c r="C39" s="46" t="s">
        <v>3</v>
      </c>
      <c r="D39" s="4"/>
      <c r="E39" s="126">
        <f>E100</f>
        <v>4.0920000000000005</v>
      </c>
      <c r="F39" s="127"/>
      <c r="G39" s="80">
        <f t="shared" si="1"/>
        <v>0</v>
      </c>
    </row>
    <row r="40" spans="1:7" ht="15">
      <c r="A40" s="56">
        <f t="shared" si="0"/>
        <v>8</v>
      </c>
      <c r="B40" s="47" t="s">
        <v>20</v>
      </c>
      <c r="C40" s="46" t="s">
        <v>4</v>
      </c>
      <c r="D40" s="4"/>
      <c r="E40" s="126">
        <f>E101</f>
        <v>3.3480000000000003</v>
      </c>
      <c r="F40" s="127"/>
      <c r="G40" s="80">
        <f t="shared" si="1"/>
        <v>26.784000000000002</v>
      </c>
    </row>
    <row r="41" spans="1:7" ht="15">
      <c r="A41" s="63">
        <f t="shared" si="0"/>
        <v>0</v>
      </c>
      <c r="B41" s="64" t="s">
        <v>20</v>
      </c>
      <c r="C41" s="65" t="s">
        <v>5</v>
      </c>
      <c r="D41" s="66"/>
      <c r="E41" s="128">
        <f>E104</f>
        <v>2.604</v>
      </c>
      <c r="F41" s="28"/>
      <c r="G41" s="81">
        <f t="shared" si="1"/>
        <v>0</v>
      </c>
    </row>
    <row r="42" spans="1:7" ht="15">
      <c r="A42" s="56">
        <f t="shared" si="0"/>
        <v>9.6</v>
      </c>
      <c r="B42" s="47" t="s">
        <v>20</v>
      </c>
      <c r="C42" s="46" t="s">
        <v>6</v>
      </c>
      <c r="D42" s="4"/>
      <c r="E42" s="126">
        <f>E105</f>
        <v>1.116</v>
      </c>
      <c r="F42" s="127"/>
      <c r="G42" s="80">
        <f t="shared" si="1"/>
        <v>10.713600000000001</v>
      </c>
    </row>
    <row r="43" spans="1:7" ht="15">
      <c r="A43" s="63">
        <f t="shared" si="0"/>
        <v>0</v>
      </c>
      <c r="B43" s="64" t="s">
        <v>20</v>
      </c>
      <c r="C43" s="65" t="s">
        <v>7</v>
      </c>
      <c r="D43" s="66"/>
      <c r="E43" s="128">
        <f>E106</f>
        <v>0.93</v>
      </c>
      <c r="F43" s="28"/>
      <c r="G43" s="81">
        <f t="shared" si="1"/>
        <v>0</v>
      </c>
    </row>
    <row r="44" spans="1:7" ht="15">
      <c r="A44" s="56">
        <f t="shared" si="0"/>
        <v>0</v>
      </c>
      <c r="B44" s="47" t="s">
        <v>20</v>
      </c>
      <c r="C44" s="46" t="s">
        <v>28</v>
      </c>
      <c r="D44" s="4"/>
      <c r="E44" s="126">
        <f>E107</f>
        <v>0.7440000000000001</v>
      </c>
      <c r="F44" s="127"/>
      <c r="G44" s="80">
        <f t="shared" si="1"/>
        <v>0</v>
      </c>
    </row>
    <row r="45" spans="1:7" ht="15">
      <c r="A45" s="56">
        <f t="shared" si="0"/>
        <v>6.4</v>
      </c>
      <c r="B45" s="47" t="s">
        <v>20</v>
      </c>
      <c r="C45" s="46" t="s">
        <v>14</v>
      </c>
      <c r="D45" s="4"/>
      <c r="E45" s="79">
        <v>0.2</v>
      </c>
      <c r="F45" s="77"/>
      <c r="G45" s="80">
        <f t="shared" si="1"/>
        <v>1.2800000000000002</v>
      </c>
    </row>
    <row r="46" spans="1:7" ht="15.75">
      <c r="A46" s="95" t="s">
        <v>80</v>
      </c>
      <c r="B46" s="1"/>
      <c r="C46" s="46"/>
      <c r="D46" s="4"/>
      <c r="E46" s="129"/>
      <c r="F46" s="124"/>
      <c r="G46" s="76"/>
    </row>
    <row r="47" spans="1:7" ht="15">
      <c r="A47" s="67">
        <f aca="true" t="shared" si="2" ref="A47:A53">E16</f>
        <v>0</v>
      </c>
      <c r="B47" s="50" t="s">
        <v>20</v>
      </c>
      <c r="C47" s="49" t="s">
        <v>34</v>
      </c>
      <c r="D47" s="70"/>
      <c r="E47" s="130">
        <f>E88</f>
        <v>12.46</v>
      </c>
      <c r="F47" s="131"/>
      <c r="G47" s="73">
        <f aca="true" t="shared" si="3" ref="G47:G53">A47*E47</f>
        <v>0</v>
      </c>
    </row>
    <row r="48" spans="1:7" ht="15">
      <c r="A48" s="56">
        <f t="shared" si="2"/>
        <v>48</v>
      </c>
      <c r="B48" s="47" t="s">
        <v>20</v>
      </c>
      <c r="C48" s="46" t="s">
        <v>8</v>
      </c>
      <c r="D48" s="4"/>
      <c r="E48" s="126">
        <f>E99</f>
        <v>5.952000000000001</v>
      </c>
      <c r="F48" s="127"/>
      <c r="G48" s="76">
        <f t="shared" si="3"/>
        <v>285.696</v>
      </c>
    </row>
    <row r="49" spans="1:7" ht="15">
      <c r="A49" s="63">
        <f t="shared" si="2"/>
        <v>0</v>
      </c>
      <c r="B49" s="64" t="s">
        <v>20</v>
      </c>
      <c r="C49" s="65" t="s">
        <v>3</v>
      </c>
      <c r="D49" s="66"/>
      <c r="E49" s="128">
        <f>E100</f>
        <v>4.0920000000000005</v>
      </c>
      <c r="F49" s="28"/>
      <c r="G49" s="74">
        <f t="shared" si="3"/>
        <v>0</v>
      </c>
    </row>
    <row r="50" spans="1:7" ht="15">
      <c r="A50" s="56">
        <f t="shared" si="2"/>
        <v>0</v>
      </c>
      <c r="B50" s="47" t="s">
        <v>20</v>
      </c>
      <c r="C50" s="46" t="s">
        <v>9</v>
      </c>
      <c r="D50" s="4"/>
      <c r="E50" s="126">
        <f>E102</f>
        <v>3.3480000000000003</v>
      </c>
      <c r="F50" s="127"/>
      <c r="G50" s="76">
        <f t="shared" si="3"/>
        <v>0</v>
      </c>
    </row>
    <row r="51" spans="1:7" ht="15">
      <c r="A51" s="63">
        <f t="shared" si="2"/>
        <v>0</v>
      </c>
      <c r="B51" s="64" t="s">
        <v>20</v>
      </c>
      <c r="C51" s="65" t="s">
        <v>10</v>
      </c>
      <c r="D51" s="66"/>
      <c r="E51" s="128">
        <f>E103</f>
        <v>2.604</v>
      </c>
      <c r="F51" s="28"/>
      <c r="G51" s="74">
        <f t="shared" si="3"/>
        <v>0</v>
      </c>
    </row>
    <row r="52" spans="1:7" ht="15">
      <c r="A52" s="56">
        <f t="shared" si="2"/>
        <v>0</v>
      </c>
      <c r="B52" s="47" t="s">
        <v>20</v>
      </c>
      <c r="C52" s="46" t="s">
        <v>5</v>
      </c>
      <c r="D52" s="4"/>
      <c r="E52" s="126">
        <f>E104</f>
        <v>2.604</v>
      </c>
      <c r="F52" s="127"/>
      <c r="G52" s="76">
        <f t="shared" si="3"/>
        <v>0</v>
      </c>
    </row>
    <row r="53" spans="1:7" ht="15">
      <c r="A53" s="68">
        <f t="shared" si="2"/>
        <v>0</v>
      </c>
      <c r="B53" s="69" t="s">
        <v>20</v>
      </c>
      <c r="C53" s="71" t="s">
        <v>7</v>
      </c>
      <c r="D53" s="72"/>
      <c r="E53" s="132">
        <f>E106</f>
        <v>0.93</v>
      </c>
      <c r="F53" s="133"/>
      <c r="G53" s="75">
        <f t="shared" si="3"/>
        <v>0</v>
      </c>
    </row>
    <row r="54" spans="1:7" ht="15.75">
      <c r="A54" s="95" t="s">
        <v>30</v>
      </c>
      <c r="B54" s="9"/>
      <c r="C54" s="46"/>
      <c r="D54" s="4"/>
      <c r="G54" s="76"/>
    </row>
    <row r="55" spans="1:11" ht="15">
      <c r="A55" s="67">
        <f aca="true" t="shared" si="4" ref="A55:A60">E25</f>
        <v>0.992</v>
      </c>
      <c r="B55" s="50" t="s">
        <v>20</v>
      </c>
      <c r="C55" s="49" t="s">
        <v>17</v>
      </c>
      <c r="D55" s="50"/>
      <c r="E55" s="85">
        <v>0.4</v>
      </c>
      <c r="F55" s="86"/>
      <c r="G55" s="177">
        <f>A55*E55</f>
        <v>0.39680000000000004</v>
      </c>
      <c r="H55" s="35"/>
      <c r="I55" s="35"/>
      <c r="J55" s="35"/>
      <c r="K55" s="35"/>
    </row>
    <row r="56" spans="1:11" ht="15">
      <c r="A56" s="56">
        <f t="shared" si="4"/>
        <v>0.24</v>
      </c>
      <c r="B56" s="47" t="s">
        <v>20</v>
      </c>
      <c r="C56" s="46" t="s">
        <v>18</v>
      </c>
      <c r="D56" s="47"/>
      <c r="E56" s="79">
        <v>6</v>
      </c>
      <c r="F56" s="77"/>
      <c r="G56" s="178">
        <f>A56*E56</f>
        <v>1.44</v>
      </c>
      <c r="H56" s="35"/>
      <c r="I56" s="35"/>
      <c r="J56" s="35"/>
      <c r="K56" s="35"/>
    </row>
    <row r="57" spans="1:11" ht="15">
      <c r="A57" s="63">
        <f t="shared" si="4"/>
        <v>0.48</v>
      </c>
      <c r="B57" s="64" t="s">
        <v>20</v>
      </c>
      <c r="C57" s="65" t="s">
        <v>15</v>
      </c>
      <c r="D57" s="64"/>
      <c r="E57" s="87">
        <v>0.4</v>
      </c>
      <c r="F57" s="78"/>
      <c r="G57" s="179">
        <f>A57*E57</f>
        <v>0.192</v>
      </c>
      <c r="H57" s="35"/>
      <c r="I57" s="35"/>
      <c r="J57" s="35"/>
      <c r="K57" s="35"/>
    </row>
    <row r="58" spans="1:11" ht="15">
      <c r="A58" s="56">
        <f t="shared" si="4"/>
        <v>0.48</v>
      </c>
      <c r="B58" s="47" t="s">
        <v>20</v>
      </c>
      <c r="C58" s="46" t="s">
        <v>11</v>
      </c>
      <c r="D58" s="47"/>
      <c r="E58" s="79">
        <v>16</v>
      </c>
      <c r="F58" s="77"/>
      <c r="G58" s="178">
        <f>A58*E58</f>
        <v>7.68</v>
      </c>
      <c r="H58" s="35"/>
      <c r="I58" s="35"/>
      <c r="J58" s="35"/>
      <c r="K58" s="35"/>
    </row>
    <row r="59" spans="1:11" ht="15">
      <c r="A59" s="63">
        <f t="shared" si="4"/>
        <v>0.08</v>
      </c>
      <c r="B59" s="64" t="s">
        <v>20</v>
      </c>
      <c r="C59" s="65" t="s">
        <v>19</v>
      </c>
      <c r="D59" s="64"/>
      <c r="E59" s="87">
        <v>4</v>
      </c>
      <c r="F59" s="78"/>
      <c r="G59" s="179">
        <f>A59*E59</f>
        <v>0.32</v>
      </c>
      <c r="H59" s="35"/>
      <c r="I59" s="35"/>
      <c r="J59" s="35"/>
      <c r="K59" s="35"/>
    </row>
    <row r="60" spans="1:11" ht="15">
      <c r="A60" s="56">
        <f t="shared" si="4"/>
        <v>0</v>
      </c>
      <c r="B60" s="47" t="s">
        <v>20</v>
      </c>
      <c r="C60" s="46" t="s">
        <v>29</v>
      </c>
      <c r="D60" s="47"/>
      <c r="E60" s="79"/>
      <c r="F60" s="77"/>
      <c r="G60" s="178"/>
      <c r="H60" s="35"/>
      <c r="I60" s="35"/>
      <c r="J60" s="35"/>
      <c r="K60" s="35"/>
    </row>
    <row r="61" spans="1:11" ht="15">
      <c r="A61" s="65"/>
      <c r="B61" s="64"/>
      <c r="C61" s="71" t="s">
        <v>71</v>
      </c>
      <c r="D61" s="84">
        <f>D31</f>
        <v>205.68</v>
      </c>
      <c r="E61" s="88">
        <v>0.2</v>
      </c>
      <c r="F61" s="89"/>
      <c r="G61" s="180">
        <f>D61*E61</f>
        <v>41.136</v>
      </c>
      <c r="H61" s="35"/>
      <c r="I61" s="35"/>
      <c r="J61" s="35"/>
      <c r="K61" s="35"/>
    </row>
    <row r="62" spans="1:11" ht="12.75">
      <c r="A62" s="82"/>
      <c r="B62" s="83"/>
      <c r="C62" s="22"/>
      <c r="D62" s="22"/>
      <c r="E62" s="22"/>
      <c r="F62" s="23"/>
      <c r="G62" s="134"/>
      <c r="H62" s="35"/>
      <c r="I62" s="35"/>
      <c r="J62" s="35"/>
      <c r="K62" s="35"/>
    </row>
    <row r="63" spans="1:7" ht="15.75">
      <c r="A63" s="90">
        <f>SUM(A36:A61)</f>
        <v>82.272</v>
      </c>
      <c r="B63" s="32" t="s">
        <v>20</v>
      </c>
      <c r="C63" s="96" t="s">
        <v>56</v>
      </c>
      <c r="D63" s="97"/>
      <c r="E63" s="100" t="s">
        <v>57</v>
      </c>
      <c r="F63" s="24"/>
      <c r="G63" s="25">
        <f>SUM(G37:G61)</f>
        <v>445.41440000000006</v>
      </c>
    </row>
    <row r="64" spans="1:12" ht="15.75">
      <c r="A64" s="26">
        <f>A63*B64</f>
        <v>6.581760000000001</v>
      </c>
      <c r="B64" s="27">
        <v>0.08</v>
      </c>
      <c r="C64" s="98" t="s">
        <v>58</v>
      </c>
      <c r="D64" s="99"/>
      <c r="E64" s="29" t="s">
        <v>59</v>
      </c>
      <c r="F64" s="30">
        <v>1.8</v>
      </c>
      <c r="G64" s="176">
        <f>SUM(E6:E22)*F64</f>
        <v>144</v>
      </c>
      <c r="H64" s="35"/>
      <c r="I64" s="35"/>
      <c r="J64" s="35"/>
      <c r="K64" s="35"/>
      <c r="L64" s="35"/>
    </row>
    <row r="65" spans="1:12" ht="15.75">
      <c r="A65" s="26">
        <f>A63-A64</f>
        <v>75.69024</v>
      </c>
      <c r="B65" s="32" t="s">
        <v>20</v>
      </c>
      <c r="C65" s="98" t="s">
        <v>60</v>
      </c>
      <c r="D65" s="99"/>
      <c r="E65" s="101" t="s">
        <v>61</v>
      </c>
      <c r="F65" s="33"/>
      <c r="G65" s="176">
        <f>G63+G64</f>
        <v>589.4144000000001</v>
      </c>
      <c r="H65" s="35"/>
      <c r="I65" s="35"/>
      <c r="J65" s="35"/>
      <c r="K65" s="35"/>
      <c r="L65" s="35"/>
    </row>
    <row r="66" spans="1:7" ht="15.75">
      <c r="A66" s="26">
        <f>A65*B66</f>
        <v>3.7845120000000003</v>
      </c>
      <c r="B66" s="27">
        <v>0.05</v>
      </c>
      <c r="C66" s="98" t="s">
        <v>62</v>
      </c>
      <c r="D66" s="99"/>
      <c r="E66" s="29" t="s">
        <v>63</v>
      </c>
      <c r="F66" s="34">
        <v>0.2</v>
      </c>
      <c r="G66" s="31">
        <f>G65*F66</f>
        <v>117.88288000000003</v>
      </c>
    </row>
    <row r="67" spans="1:7" ht="15.75">
      <c r="A67" s="26">
        <f>A65-A66</f>
        <v>71.905728</v>
      </c>
      <c r="B67" s="32" t="s">
        <v>20</v>
      </c>
      <c r="C67" s="98" t="s">
        <v>64</v>
      </c>
      <c r="D67" s="99"/>
      <c r="E67" s="101" t="s">
        <v>65</v>
      </c>
      <c r="F67" s="33"/>
      <c r="G67" s="31">
        <f>G65+G66</f>
        <v>707.2972800000001</v>
      </c>
    </row>
    <row r="68" spans="1:7" ht="15">
      <c r="A68" s="26"/>
      <c r="B68" s="32"/>
      <c r="C68" s="35"/>
      <c r="D68" s="28"/>
      <c r="E68" s="29" t="s">
        <v>66</v>
      </c>
      <c r="F68" s="34">
        <v>0.1</v>
      </c>
      <c r="G68" s="31">
        <f>G67*F68</f>
        <v>70.72972800000001</v>
      </c>
    </row>
    <row r="69" spans="1:7" ht="15.75">
      <c r="A69" s="26"/>
      <c r="B69" s="32"/>
      <c r="C69" s="35"/>
      <c r="D69" s="28"/>
      <c r="E69" s="101" t="s">
        <v>82</v>
      </c>
      <c r="F69" s="33"/>
      <c r="G69" s="31">
        <f>G67+G68</f>
        <v>778.0270080000001</v>
      </c>
    </row>
    <row r="70" spans="1:7" ht="15.75">
      <c r="A70" s="36"/>
      <c r="B70" s="32"/>
      <c r="C70" s="32"/>
      <c r="D70" s="28"/>
      <c r="E70" s="37" t="s">
        <v>67</v>
      </c>
      <c r="F70" s="34">
        <v>0.07</v>
      </c>
      <c r="G70" s="31">
        <f>G69*F70</f>
        <v>54.461890560000015</v>
      </c>
    </row>
    <row r="71" spans="1:7" ht="15.75">
      <c r="A71" s="26"/>
      <c r="B71" s="32"/>
      <c r="C71" s="35"/>
      <c r="D71" s="38"/>
      <c r="E71" s="101" t="s">
        <v>83</v>
      </c>
      <c r="F71" s="39"/>
      <c r="G71" s="31">
        <f>G69+G70</f>
        <v>832.4888985600002</v>
      </c>
    </row>
    <row r="72" spans="1:7" ht="15.75">
      <c r="A72" s="40"/>
      <c r="B72" s="41"/>
      <c r="C72" s="42"/>
      <c r="D72" s="43"/>
      <c r="E72" s="102" t="s">
        <v>68</v>
      </c>
      <c r="F72" s="44"/>
      <c r="G72" s="45">
        <f>G71/A67</f>
        <v>11.577504626057054</v>
      </c>
    </row>
    <row r="73" spans="1:8" ht="15">
      <c r="A73" s="139" t="s">
        <v>69</v>
      </c>
      <c r="B73" s="140"/>
      <c r="C73" s="140"/>
      <c r="D73" s="141"/>
      <c r="E73" s="140"/>
      <c r="F73" s="142"/>
      <c r="G73" s="143"/>
      <c r="H73" s="91"/>
    </row>
    <row r="74" spans="1:8" ht="15">
      <c r="A74" s="144" t="s">
        <v>72</v>
      </c>
      <c r="B74" s="145"/>
      <c r="C74" s="145"/>
      <c r="D74" s="146"/>
      <c r="E74" s="145"/>
      <c r="F74" s="147"/>
      <c r="G74" s="148"/>
      <c r="H74" s="91"/>
    </row>
    <row r="75" spans="1:8" ht="15">
      <c r="A75" s="144" t="s">
        <v>73</v>
      </c>
      <c r="B75" s="145"/>
      <c r="C75" s="145"/>
      <c r="D75" s="145"/>
      <c r="E75" s="149"/>
      <c r="F75" s="147"/>
      <c r="G75" s="148"/>
      <c r="H75" s="91"/>
    </row>
    <row r="76" spans="1:8" ht="15">
      <c r="A76" s="144" t="s">
        <v>74</v>
      </c>
      <c r="B76" s="145"/>
      <c r="C76" s="145"/>
      <c r="D76" s="146"/>
      <c r="E76" s="149"/>
      <c r="F76" s="147"/>
      <c r="G76" s="148"/>
      <c r="H76" s="91"/>
    </row>
    <row r="77" spans="1:8" ht="15">
      <c r="A77" s="144" t="s">
        <v>75</v>
      </c>
      <c r="B77" s="145"/>
      <c r="C77" s="145"/>
      <c r="D77" s="146"/>
      <c r="E77" s="149"/>
      <c r="F77" s="147"/>
      <c r="G77" s="148"/>
      <c r="H77" s="91"/>
    </row>
    <row r="78" spans="1:8" ht="15">
      <c r="A78" s="144" t="s">
        <v>76</v>
      </c>
      <c r="B78" s="145"/>
      <c r="C78" s="145"/>
      <c r="D78" s="146"/>
      <c r="E78" s="149"/>
      <c r="F78" s="147"/>
      <c r="G78" s="148"/>
      <c r="H78" s="91"/>
    </row>
    <row r="79" spans="1:8" ht="15">
      <c r="A79" s="150" t="s">
        <v>77</v>
      </c>
      <c r="B79" s="151"/>
      <c r="C79" s="151"/>
      <c r="D79" s="152"/>
      <c r="E79" s="153"/>
      <c r="F79" s="154"/>
      <c r="G79" s="155"/>
      <c r="H79" s="91"/>
    </row>
    <row r="81" spans="1:11" ht="20.25">
      <c r="A81" s="112" t="s">
        <v>85</v>
      </c>
      <c r="B81" s="136"/>
      <c r="C81" s="136"/>
      <c r="D81" s="137"/>
      <c r="E81" s="138"/>
      <c r="F81" s="185"/>
      <c r="G81" s="185"/>
      <c r="H81" s="185"/>
      <c r="I81" s="185"/>
      <c r="J81" s="185"/>
      <c r="K81" s="35"/>
    </row>
    <row r="82" spans="1:7" ht="20.25">
      <c r="A82" s="129" t="s">
        <v>86</v>
      </c>
      <c r="B82" s="136"/>
      <c r="C82" s="136"/>
      <c r="D82" s="137"/>
      <c r="E82" s="138"/>
      <c r="F82" s="112"/>
      <c r="G82" s="136"/>
    </row>
    <row r="83" spans="1:7" ht="20.25">
      <c r="A83" s="129"/>
      <c r="B83" s="136"/>
      <c r="C83" s="136"/>
      <c r="D83" s="137"/>
      <c r="E83" s="138"/>
      <c r="F83" s="112"/>
      <c r="G83" s="136"/>
    </row>
    <row r="84" spans="1:7" ht="20.25">
      <c r="A84" s="173" t="s">
        <v>35</v>
      </c>
      <c r="B84" s="173"/>
      <c r="C84" s="112"/>
      <c r="D84" s="137"/>
      <c r="E84" s="138"/>
      <c r="F84" s="112"/>
      <c r="G84" s="136"/>
    </row>
    <row r="86" spans="1:11" ht="15.75">
      <c r="A86" s="7" t="s">
        <v>36</v>
      </c>
      <c r="B86" s="119"/>
      <c r="C86" s="48"/>
      <c r="D86" s="47"/>
      <c r="E86" s="169">
        <v>6.23</v>
      </c>
      <c r="H86" s="35"/>
      <c r="I86" s="35"/>
      <c r="J86" s="35"/>
      <c r="K86" s="35"/>
    </row>
    <row r="87" spans="1:11" ht="15.75">
      <c r="A87" s="7" t="s">
        <v>23</v>
      </c>
      <c r="B87" s="10"/>
      <c r="C87" s="11"/>
      <c r="D87" s="11" t="s">
        <v>37</v>
      </c>
      <c r="E87" s="12" t="s">
        <v>38</v>
      </c>
      <c r="H87" s="35"/>
      <c r="I87" s="35"/>
      <c r="J87" s="35"/>
      <c r="K87" s="35"/>
    </row>
    <row r="88" spans="1:6" ht="15.75">
      <c r="A88" s="13" t="s">
        <v>39</v>
      </c>
      <c r="B88" s="13"/>
      <c r="C88" s="13"/>
      <c r="D88" s="14">
        <v>2</v>
      </c>
      <c r="E88" s="15">
        <f>E86*D88</f>
        <v>12.46</v>
      </c>
      <c r="F88" s="9"/>
    </row>
    <row r="89" spans="1:6" ht="15.75">
      <c r="A89" s="13" t="s">
        <v>40</v>
      </c>
      <c r="B89" s="13"/>
      <c r="C89" s="13"/>
      <c r="D89" s="14">
        <v>1.4</v>
      </c>
      <c r="E89" s="15">
        <f>D89*E86</f>
        <v>8.722</v>
      </c>
      <c r="F89" s="9"/>
    </row>
    <row r="90" spans="1:6" ht="15.75">
      <c r="A90" s="13" t="s">
        <v>41</v>
      </c>
      <c r="B90" s="13"/>
      <c r="C90" s="13"/>
      <c r="D90" s="14">
        <v>0.75</v>
      </c>
      <c r="E90" s="15">
        <f>E86*D90</f>
        <v>4.6725</v>
      </c>
      <c r="F90" s="9"/>
    </row>
    <row r="91" spans="1:6" ht="15.75">
      <c r="A91" s="13" t="s">
        <v>42</v>
      </c>
      <c r="B91" s="13"/>
      <c r="C91" s="13"/>
      <c r="D91" s="14">
        <v>0.66</v>
      </c>
      <c r="E91" s="15">
        <f>E86*D91</f>
        <v>4.111800000000001</v>
      </c>
      <c r="F91" s="9"/>
    </row>
    <row r="92" spans="1:6" ht="15.75">
      <c r="A92" s="13" t="s">
        <v>43</v>
      </c>
      <c r="B92" s="13"/>
      <c r="C92" s="13"/>
      <c r="D92" s="14">
        <v>0.7</v>
      </c>
      <c r="E92" s="15">
        <f>E86*D92</f>
        <v>4.361</v>
      </c>
      <c r="F92" s="9"/>
    </row>
    <row r="93" ht="12.75">
      <c r="E93" s="16"/>
    </row>
    <row r="94" ht="12.75">
      <c r="E94" s="16"/>
    </row>
    <row r="95" spans="1:5" ht="18">
      <c r="A95" s="173" t="s">
        <v>44</v>
      </c>
      <c r="B95" s="173"/>
      <c r="E95" s="16"/>
    </row>
    <row r="96" ht="12.75">
      <c r="E96" s="16"/>
    </row>
    <row r="97" spans="1:6" ht="15.75">
      <c r="A97" s="170" t="s">
        <v>36</v>
      </c>
      <c r="B97" s="8"/>
      <c r="C97" s="5"/>
      <c r="D97" s="4"/>
      <c r="E97" s="169">
        <v>3.72</v>
      </c>
      <c r="F97" s="9"/>
    </row>
    <row r="98" spans="1:6" ht="15.75">
      <c r="A98" s="7" t="s">
        <v>23</v>
      </c>
      <c r="B98" s="17"/>
      <c r="C98" s="18"/>
      <c r="D98" s="11" t="s">
        <v>37</v>
      </c>
      <c r="E98" s="12" t="s">
        <v>38</v>
      </c>
      <c r="F98" s="9"/>
    </row>
    <row r="99" spans="1:6" ht="15.75">
      <c r="A99" s="13" t="s">
        <v>45</v>
      </c>
      <c r="B99" s="13"/>
      <c r="C99" s="13"/>
      <c r="D99" s="14">
        <v>1.6</v>
      </c>
      <c r="E99" s="15">
        <f>E97*D99</f>
        <v>5.952000000000001</v>
      </c>
      <c r="F99" s="9"/>
    </row>
    <row r="100" spans="1:6" ht="15.75">
      <c r="A100" s="13" t="s">
        <v>46</v>
      </c>
      <c r="B100" s="13"/>
      <c r="C100" s="13"/>
      <c r="D100" s="14">
        <v>1.1</v>
      </c>
      <c r="E100" s="15">
        <f>E97*D100</f>
        <v>4.0920000000000005</v>
      </c>
      <c r="F100" s="9"/>
    </row>
    <row r="101" spans="1:6" ht="15.75">
      <c r="A101" s="13" t="s">
        <v>47</v>
      </c>
      <c r="B101" s="13"/>
      <c r="C101" s="13"/>
      <c r="D101" s="14">
        <v>0.9</v>
      </c>
      <c r="E101" s="15">
        <f>E97*D101</f>
        <v>3.3480000000000003</v>
      </c>
      <c r="F101" s="9"/>
    </row>
    <row r="102" spans="1:6" ht="15.75">
      <c r="A102" s="13" t="s">
        <v>48</v>
      </c>
      <c r="B102" s="13"/>
      <c r="C102" s="13"/>
      <c r="D102" s="14">
        <v>0.9</v>
      </c>
      <c r="E102" s="15">
        <f>E97*D102</f>
        <v>3.3480000000000003</v>
      </c>
      <c r="F102" s="9"/>
    </row>
    <row r="103" spans="1:6" ht="15.75">
      <c r="A103" s="13" t="s">
        <v>49</v>
      </c>
      <c r="B103" s="13"/>
      <c r="C103" s="13"/>
      <c r="D103" s="14">
        <v>0.7</v>
      </c>
      <c r="E103" s="15">
        <f>E97*D103</f>
        <v>2.604</v>
      </c>
      <c r="F103" s="9"/>
    </row>
    <row r="104" spans="1:6" ht="15.75">
      <c r="A104" s="13" t="s">
        <v>50</v>
      </c>
      <c r="B104" s="13"/>
      <c r="C104" s="13"/>
      <c r="D104" s="14">
        <v>0.7</v>
      </c>
      <c r="E104" s="15">
        <f>E97*D104</f>
        <v>2.604</v>
      </c>
      <c r="F104" s="9"/>
    </row>
    <row r="105" spans="1:6" ht="15.75">
      <c r="A105" s="13" t="s">
        <v>51</v>
      </c>
      <c r="B105" s="13"/>
      <c r="C105" s="13"/>
      <c r="D105" s="14">
        <v>0.3</v>
      </c>
      <c r="E105" s="15">
        <f>E97*D105</f>
        <v>1.116</v>
      </c>
      <c r="F105" s="9"/>
    </row>
    <row r="106" spans="1:6" ht="15.75">
      <c r="A106" s="13" t="s">
        <v>52</v>
      </c>
      <c r="B106" s="13"/>
      <c r="C106" s="13"/>
      <c r="D106" s="14">
        <v>0.25</v>
      </c>
      <c r="E106" s="15">
        <f>E97*D106</f>
        <v>0.93</v>
      </c>
      <c r="F106" s="9"/>
    </row>
    <row r="107" spans="1:6" ht="15.75">
      <c r="A107" s="13" t="s">
        <v>53</v>
      </c>
      <c r="B107" s="13"/>
      <c r="C107" s="13"/>
      <c r="D107" s="14">
        <v>0.2</v>
      </c>
      <c r="E107" s="15">
        <f>E97*D107</f>
        <v>0.7440000000000001</v>
      </c>
      <c r="F107" s="9"/>
    </row>
    <row r="108" spans="1:6" ht="15.75">
      <c r="A108" s="19" t="s">
        <v>54</v>
      </c>
      <c r="B108" s="19"/>
      <c r="C108" s="19"/>
      <c r="D108" s="14">
        <v>0.2</v>
      </c>
      <c r="E108" s="15">
        <f>E97*D108</f>
        <v>0.7440000000000001</v>
      </c>
      <c r="F108" s="9"/>
    </row>
    <row r="109" spans="1:5" ht="12.75">
      <c r="A109" s="20" t="s">
        <v>55</v>
      </c>
      <c r="B109" s="5"/>
      <c r="C109" s="4"/>
      <c r="D109" s="21">
        <v>0.4</v>
      </c>
      <c r="E109" s="15">
        <f>E97*D109</f>
        <v>1.4880000000000002</v>
      </c>
    </row>
  </sheetData>
  <printOptions/>
  <pageMargins left="0.75" right="0.75" top="1" bottom="1" header="0.4921259845" footer="0.4921259845"/>
  <pageSetup horizontalDpi="300" verticalDpi="300" orientation="portrait" paperSize="9" r:id="rId3"/>
  <rowBreaks count="2" manualBreakCount="2">
    <brk id="33" max="255" man="1"/>
    <brk id="79"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Meisterschule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Hermann Jakob</dc:creator>
  <cp:keywords/>
  <dc:description/>
  <cp:lastModifiedBy>uk</cp:lastModifiedBy>
  <cp:lastPrinted>2003-09-02T21:22:54Z</cp:lastPrinted>
  <dcterms:created xsi:type="dcterms:W3CDTF">2001-11-05T18:03:01Z</dcterms:created>
  <dcterms:modified xsi:type="dcterms:W3CDTF">2006-05-30T10:46:43Z</dcterms:modified>
  <cp:category/>
  <cp:version/>
  <cp:contentType/>
  <cp:contentStatus/>
</cp:coreProperties>
</file>